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300" windowHeight="2655" activeTab="0"/>
  </bookViews>
  <sheets>
    <sheet name="1999" sheetId="1" r:id="rId1"/>
  </sheets>
  <definedNames/>
  <calcPr fullCalcOnLoad="1"/>
</workbook>
</file>

<file path=xl/sharedStrings.xml><?xml version="1.0" encoding="utf-8"?>
<sst xmlns="http://schemas.openxmlformats.org/spreadsheetml/2006/main" count="106" uniqueCount="68">
  <si>
    <t>（単位：千人）</t>
  </si>
  <si>
    <t>原表で示された年齢階級</t>
  </si>
  <si>
    <t>年齢階級再掲</t>
  </si>
  <si>
    <t>総      数</t>
  </si>
  <si>
    <t xml:space="preserve">      ０歳</t>
  </si>
  <si>
    <t xml:space="preserve">  １～  ４</t>
  </si>
  <si>
    <t xml:space="preserve">  ５～  ９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</si>
  <si>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</si>
  <si>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</si>
  <si>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</si>
  <si>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</si>
  <si>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</si>
  <si>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</si>
  <si>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</si>
  <si>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</si>
  <si>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</si>
  <si>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</si>
  <si>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</si>
  <si>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６５～６９</t>
  </si>
  <si>
    <t>７０～７４</t>
  </si>
  <si>
    <t>７５～７９</t>
  </si>
  <si>
    <t>８０～８４</t>
  </si>
  <si>
    <t>８５～８９</t>
  </si>
  <si>
    <t>９０歳以上</t>
  </si>
  <si>
    <t>不      詳</t>
  </si>
  <si>
    <t>６５歳以上（再掲）</t>
  </si>
  <si>
    <t>７０歳以上（再掲）</t>
  </si>
  <si>
    <t>７５歳以上（再掲）</t>
  </si>
  <si>
    <t>0-14</t>
  </si>
  <si>
    <t>15-24</t>
  </si>
  <si>
    <t>25-34</t>
  </si>
  <si>
    <t>35-44</t>
  </si>
  <si>
    <t>45-54</t>
  </si>
  <si>
    <t>55-64</t>
  </si>
  <si>
    <t>65-74</t>
  </si>
  <si>
    <t>75-</t>
  </si>
  <si>
    <t>総数</t>
  </si>
  <si>
    <t>-</t>
  </si>
  <si>
    <t>う蝕症(C)</t>
  </si>
  <si>
    <t>歯根膜炎(Per)</t>
  </si>
  <si>
    <t>その他の歯及び歯の支持組織の障害</t>
  </si>
  <si>
    <t>じょく瘡性潰瘍(Dul)、口内炎等</t>
  </si>
  <si>
    <t>その他の顎及び口腔の疾患</t>
  </si>
  <si>
    <t>歯の補てつ</t>
  </si>
  <si>
    <t>歯科矯正</t>
  </si>
  <si>
    <t>外因による損傷</t>
  </si>
  <si>
    <t>総数（再掲）</t>
  </si>
  <si>
    <t>う蝕症</t>
  </si>
  <si>
    <t>歯髄炎、歯髄の壊疽・変性</t>
  </si>
  <si>
    <t>歯根膜炎、歯槽（根）膿瘍、歯根襄胞</t>
  </si>
  <si>
    <t>歯肉炎・歯周炎</t>
  </si>
  <si>
    <t>智歯周囲炎、歯肉膿瘍、その他の歯周疾患</t>
  </si>
  <si>
    <t>歯科矯正、健康診査など</t>
  </si>
  <si>
    <t>その他の疾患</t>
  </si>
  <si>
    <t>上巻　第53表 歯科診療所の推計患者数，年齢階級×性・歯科分類別</t>
  </si>
  <si>
    <t>http://wwwdbtk.mhlw.go.jp/toukei/data/150/1999/toukeihyou/0003567/t0056821/j53_001.html</t>
  </si>
  <si>
    <t>歯髄炎(Pul)、歯髄壊疽(Pu壊疽)、歯髄壊死(Pu壊死)</t>
  </si>
  <si>
    <t>歯槽膿瘍(AA)、歯根嚢胞(WZ)</t>
  </si>
  <si>
    <t>歯肉炎(G)</t>
  </si>
  <si>
    <t>慢性歯周炎(P)</t>
  </si>
  <si>
    <t>歯肉膿瘍(GA)、その他の歯周疾患</t>
  </si>
  <si>
    <t>智歯周囲炎(Perico)</t>
  </si>
  <si>
    <t>じょく瘡性潰瘍(Dul)、口内炎(Stom)等</t>
  </si>
  <si>
    <t>歯の補てつ（冠）</t>
  </si>
  <si>
    <t>歯の欠損補てつ（ブリッジ、有床義歯、インプラント）</t>
  </si>
  <si>
    <t>検査・健康診断（査）及びその他の保健医療サ－ビス</t>
  </si>
  <si>
    <t>-</t>
  </si>
  <si>
    <t>2017年患者調査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</si>
</sst>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_);[Red]\(0\)"/>
    <numFmt numFmtId="179" formatCode="#,##0_ ;[Red]\-#,##0\ "/>
    <numFmt numFmtId="180" formatCode="#,##0.000;[Red]\-#,##0.000"/>
    <numFmt numFmtId="181" formatCode="#,##0.000_ ;[Red]\-#,##0.000\ "/>
    <numFmt numFmtId="182" formatCode="0.00_ "/>
    <numFmt numFmtId="183" formatCode="#,##0.0;[Red]\-#,##0.0"/>
    <numFmt numFmtId="184" formatCode="0.0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0_ "/>
    <numFmt numFmtId="189" formatCode="0.0_ "/>
  </numFmts>
  <fonts count="4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2"/>
      <color indexed="8"/>
      <name val="ＭＳ Ｐ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9.5"/>
      <color indexed="8"/>
      <name val="ＭＳ Ｐゴシック"/>
      <family val="3"/>
    </font>
    <font>
      <b/>
      <sz val="14"/>
      <color indexed="8"/>
      <name val="ＭＳ Ｐゴシック"/>
      <family val="3"/>
    </font>
    <font>
      <b/>
      <sz val="10.5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hair"/>
      <right style="double"/>
      <top style="medium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hair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double"/>
      <right style="thin"/>
      <top style="medium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double"/>
      <top style="double"/>
      <bottom style="thin"/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medium"/>
      <bottom>
        <color indexed="63"/>
      </bottom>
    </border>
    <border>
      <left style="medium"/>
      <right style="double"/>
      <top>
        <color indexed="63"/>
      </top>
      <bottom style="medium"/>
    </border>
    <border>
      <left>
        <color indexed="63"/>
      </left>
      <right style="double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1" xfId="0" applyBorder="1" applyAlignment="1">
      <alignment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 horizontal="center" vertical="center" textRotation="255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1" fillId="0" borderId="0" xfId="43" applyAlignment="1" applyProtection="1">
      <alignment/>
      <protection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32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31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32" xfId="0" applyFill="1" applyBorder="1" applyAlignment="1">
      <alignment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24" xfId="0" applyBorder="1" applyAlignment="1">
      <alignment vertical="center"/>
    </xf>
    <xf numFmtId="0" fontId="0" fillId="0" borderId="36" xfId="0" applyBorder="1" applyAlignment="1">
      <alignment horizontal="center" vertical="center" textRotation="255" wrapText="1"/>
    </xf>
    <xf numFmtId="0" fontId="0" fillId="0" borderId="37" xfId="0" applyBorder="1" applyAlignment="1">
      <alignment horizontal="center" vertical="center" textRotation="255" wrapText="1"/>
    </xf>
    <xf numFmtId="0" fontId="0" fillId="0" borderId="38" xfId="0" applyBorder="1" applyAlignment="1">
      <alignment horizontal="center" vertical="center" textRotation="255" wrapText="1"/>
    </xf>
    <xf numFmtId="0" fontId="0" fillId="0" borderId="39" xfId="0" applyBorder="1" applyAlignment="1">
      <alignment horizontal="center" vertical="center" textRotation="255"/>
    </xf>
    <xf numFmtId="0" fontId="0" fillId="0" borderId="37" xfId="0" applyBorder="1" applyAlignment="1">
      <alignment horizontal="center" vertical="center" textRotation="255"/>
    </xf>
    <xf numFmtId="0" fontId="0" fillId="0" borderId="38" xfId="0" applyBorder="1" applyAlignment="1">
      <alignment horizontal="center" vertical="center" textRotation="255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/>
    </xf>
    <xf numFmtId="0" fontId="0" fillId="0" borderId="42" xfId="0" applyBorder="1" applyAlignment="1">
      <alignment/>
    </xf>
    <xf numFmtId="0" fontId="0" fillId="0" borderId="42" xfId="0" applyFill="1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 horizontal="right"/>
    </xf>
    <xf numFmtId="0" fontId="0" fillId="0" borderId="46" xfId="0" applyBorder="1" applyAlignment="1">
      <alignment vertic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歯科疾患の内容別にみた歯科診療所来院患者の割合（年齢階級別）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2017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年度患者調査</a:t>
            </a:r>
          </a:p>
        </c:rich>
      </c:tx>
      <c:layout>
        <c:manualLayout>
          <c:xMode val="factor"/>
          <c:yMode val="factor"/>
          <c:x val="-0.009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055"/>
          <c:y val="0.101"/>
          <c:w val="0.64"/>
          <c:h val="0.82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'1999'!$B$7</c:f>
              <c:strCache>
                <c:ptCount val="1"/>
                <c:pt idx="0">
                  <c:v>う蝕症(C)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'1999'!$AB$7:$AI$7</c:f>
              <c:numCache/>
            </c:numRef>
          </c:val>
        </c:ser>
        <c:ser>
          <c:idx val="1"/>
          <c:order val="1"/>
          <c:tx>
            <c:strRef>
              <c:f>'1999'!$B$8</c:f>
              <c:strCache>
                <c:ptCount val="1"/>
                <c:pt idx="0">
                  <c:v>歯髄炎(Pul)、歯髄壊疽(Pu壊疽)、歯髄壊死(Pu壊死)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'1999'!$AB$8:$AI$8</c:f>
              <c:numCache/>
            </c:numRef>
          </c:val>
        </c:ser>
        <c:ser>
          <c:idx val="2"/>
          <c:order val="2"/>
          <c:tx>
            <c:strRef>
              <c:f>'1999'!$B$9</c:f>
              <c:strCache>
                <c:ptCount val="1"/>
                <c:pt idx="0">
                  <c:v>歯根膜炎(Per)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'1999'!$AB$9:$AI$9</c:f>
              <c:numCache/>
            </c:numRef>
          </c:val>
        </c:ser>
        <c:ser>
          <c:idx val="3"/>
          <c:order val="3"/>
          <c:tx>
            <c:strRef>
              <c:f>'1999'!$B$11</c:f>
              <c:strCache>
                <c:ptCount val="1"/>
                <c:pt idx="0">
                  <c:v>歯肉炎(G)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'1999'!$AB$11:$AI$11</c:f>
              <c:numCache/>
            </c:numRef>
          </c:val>
        </c:ser>
        <c:ser>
          <c:idx val="4"/>
          <c:order val="4"/>
          <c:tx>
            <c:strRef>
              <c:f>'1999'!$B$12</c:f>
              <c:strCache>
                <c:ptCount val="1"/>
                <c:pt idx="0">
                  <c:v>慢性歯周炎(P)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'1999'!$AB$12:$AI$12</c:f>
              <c:numCache/>
            </c:numRef>
          </c:val>
        </c:ser>
        <c:ser>
          <c:idx val="5"/>
          <c:order val="5"/>
          <c:tx>
            <c:strRef>
              <c:f>'1999'!$B$13</c:f>
              <c:strCache>
                <c:ptCount val="1"/>
                <c:pt idx="0">
                  <c:v>歯肉膿瘍(GA)、その他の歯周疾患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'1999'!$AB$13:$AI$13</c:f>
              <c:numCache/>
            </c:numRef>
          </c:val>
        </c:ser>
        <c:ser>
          <c:idx val="6"/>
          <c:order val="6"/>
          <c:tx>
            <c:strRef>
              <c:f>'1999'!$B$14</c:f>
              <c:strCache>
                <c:ptCount val="1"/>
                <c:pt idx="0">
                  <c:v>智歯周囲炎(Perico)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'1999'!$AB$14:$AI$14</c:f>
              <c:numCache/>
            </c:numRef>
          </c:val>
        </c:ser>
        <c:ser>
          <c:idx val="7"/>
          <c:order val="7"/>
          <c:tx>
            <c:strRef>
              <c:f>'1999'!$B$15</c:f>
              <c:strCache>
                <c:ptCount val="1"/>
                <c:pt idx="0">
                  <c:v>その他の歯及び歯の支持組織の障害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'1999'!$AB$15:$AI$15</c:f>
              <c:numCache/>
            </c:numRef>
          </c:val>
        </c:ser>
        <c:ser>
          <c:idx val="8"/>
          <c:order val="8"/>
          <c:tx>
            <c:strRef>
              <c:f>'1999'!$B$16</c:f>
              <c:strCache>
                <c:ptCount val="1"/>
                <c:pt idx="0">
                  <c:v>じょく瘡性潰瘍(Dul)、口内炎(Stom)等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'1999'!$AB$16:$AI$16</c:f>
              <c:numCache/>
            </c:numRef>
          </c:val>
        </c:ser>
        <c:ser>
          <c:idx val="9"/>
          <c:order val="9"/>
          <c:tx>
            <c:strRef>
              <c:f>'1999'!$B$17</c:f>
              <c:strCache>
                <c:ptCount val="1"/>
                <c:pt idx="0">
                  <c:v>その他の顎及び口腔の疾患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'1999'!$AB$17:$AI$17</c:f>
              <c:numCache/>
            </c:numRef>
          </c:val>
        </c:ser>
        <c:ser>
          <c:idx val="10"/>
          <c:order val="10"/>
          <c:tx>
            <c:strRef>
              <c:f>'1999'!$B$18</c:f>
              <c:strCache>
                <c:ptCount val="1"/>
                <c:pt idx="0">
                  <c:v>歯の補てつ（冠）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'1999'!$AB$18:$AI$18</c:f>
              <c:numCache/>
            </c:numRef>
          </c:val>
        </c:ser>
        <c:ser>
          <c:idx val="11"/>
          <c:order val="11"/>
          <c:tx>
            <c:strRef>
              <c:f>'1999'!$B$19</c:f>
              <c:strCache>
                <c:ptCount val="1"/>
                <c:pt idx="0">
                  <c:v>歯の欠損補てつ（ブリッジ、有床義歯、インプラント）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'1999'!$AB$19:$AI$19</c:f>
              <c:numCache/>
            </c:numRef>
          </c:val>
        </c:ser>
        <c:ser>
          <c:idx val="12"/>
          <c:order val="12"/>
          <c:tx>
            <c:strRef>
              <c:f>'1999'!$B$20</c:f>
              <c:strCache>
                <c:ptCount val="1"/>
                <c:pt idx="0">
                  <c:v>歯科矯正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'1999'!$AB$20:$AI$20</c:f>
              <c:numCache/>
            </c:numRef>
          </c:val>
        </c:ser>
        <c:ser>
          <c:idx val="13"/>
          <c:order val="13"/>
          <c:tx>
            <c:strRef>
              <c:f>'1999'!$B$21</c:f>
              <c:strCache>
                <c:ptCount val="1"/>
                <c:pt idx="0">
                  <c:v>外因による損傷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'1999'!$AB$21:$AI$21</c:f>
              <c:numCache/>
            </c:numRef>
          </c:val>
        </c:ser>
        <c:ser>
          <c:idx val="14"/>
          <c:order val="14"/>
          <c:tx>
            <c:strRef>
              <c:f>'1999'!$B$22</c:f>
              <c:strCache>
                <c:ptCount val="1"/>
                <c:pt idx="0">
                  <c:v>検査・健康診断（査）及びその他の保健医療サ－ビス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'1999'!$AB$22:$AI$22</c:f>
              <c:numCache/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43094438"/>
        <c:axId val="52305623"/>
      </c:barChart>
      <c:catAx>
        <c:axId val="430944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年齢階級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305623"/>
        <c:crosses val="autoZero"/>
        <c:auto val="1"/>
        <c:lblOffset val="100"/>
        <c:tickLblSkip val="1"/>
        <c:noMultiLvlLbl val="0"/>
      </c:catAx>
      <c:valAx>
        <c:axId val="52305623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094438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25"/>
          <c:y val="0.17975"/>
          <c:w val="0.3415"/>
          <c:h val="0.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歯科疾患の内容別にみた歯科診療所来院患者の割合（年齢階級別）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
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2017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年度患者調査</a:t>
            </a:r>
          </a:p>
        </c:rich>
      </c:tx>
      <c:layout>
        <c:manualLayout>
          <c:xMode val="factor"/>
          <c:yMode val="factor"/>
          <c:x val="-0.00825"/>
          <c:y val="-0.0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"/>
          <c:y val="0.10025"/>
          <c:w val="0.67125"/>
          <c:h val="0.83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'1999'!$B$23</c:f>
              <c:strCache>
                <c:ptCount val="1"/>
                <c:pt idx="0">
                  <c:v>う蝕症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'1999'!$AB$23:$AI$23</c:f>
              <c:numCache/>
            </c:numRef>
          </c:val>
        </c:ser>
        <c:ser>
          <c:idx val="1"/>
          <c:order val="1"/>
          <c:tx>
            <c:strRef>
              <c:f>'1999'!$B$24</c:f>
              <c:strCache>
                <c:ptCount val="1"/>
                <c:pt idx="0">
                  <c:v>歯髄炎、歯髄の壊疽・変性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'1999'!$AB$24:$AI$24</c:f>
              <c:numCache/>
            </c:numRef>
          </c:val>
        </c:ser>
        <c:ser>
          <c:idx val="2"/>
          <c:order val="2"/>
          <c:tx>
            <c:strRef>
              <c:f>'1999'!$B$25</c:f>
              <c:strCache>
                <c:ptCount val="1"/>
                <c:pt idx="0">
                  <c:v>歯根膜炎、歯槽（根）膿瘍、歯根襄胞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'1999'!$AB$25:$AI$25</c:f>
              <c:numCache/>
            </c:numRef>
          </c:val>
        </c:ser>
        <c:ser>
          <c:idx val="3"/>
          <c:order val="3"/>
          <c:tx>
            <c:strRef>
              <c:f>'1999'!$B$26</c:f>
              <c:strCache>
                <c:ptCount val="1"/>
                <c:pt idx="0">
                  <c:v>歯肉炎・歯周炎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'1999'!$AB$26:$AI$26</c:f>
              <c:numCache/>
            </c:numRef>
          </c:val>
        </c:ser>
        <c:ser>
          <c:idx val="4"/>
          <c:order val="4"/>
          <c:tx>
            <c:strRef>
              <c:f>'1999'!$B$27</c:f>
              <c:strCache>
                <c:ptCount val="1"/>
                <c:pt idx="0">
                  <c:v>智歯周囲炎、歯肉膿瘍、その他の歯周疾患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'1999'!$AB$27:$AI$27</c:f>
              <c:numCache/>
            </c:numRef>
          </c:val>
        </c:ser>
        <c:ser>
          <c:idx val="5"/>
          <c:order val="5"/>
          <c:tx>
            <c:strRef>
              <c:f>'1999'!$B$28</c:f>
              <c:strCache>
                <c:ptCount val="1"/>
                <c:pt idx="0">
                  <c:v>じょく瘡性潰瘍(Dul)、口内炎等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'1999'!$AB$28:$AI$28</c:f>
              <c:numCache/>
            </c:numRef>
          </c:val>
        </c:ser>
        <c:ser>
          <c:idx val="6"/>
          <c:order val="6"/>
          <c:tx>
            <c:strRef>
              <c:f>'1999'!$B$29</c:f>
              <c:strCache>
                <c:ptCount val="1"/>
                <c:pt idx="0">
                  <c:v>歯の補てつ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'1999'!$AB$29:$AI$29</c:f>
              <c:numCache/>
            </c:numRef>
          </c:val>
        </c:ser>
        <c:ser>
          <c:idx val="7"/>
          <c:order val="7"/>
          <c:tx>
            <c:strRef>
              <c:f>'1999'!$B$30</c:f>
              <c:strCache>
                <c:ptCount val="1"/>
                <c:pt idx="0">
                  <c:v>その他の疾患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'1999'!$AB$30:$AI$30</c:f>
              <c:numCache/>
            </c:numRef>
          </c:val>
        </c:ser>
        <c:ser>
          <c:idx val="8"/>
          <c:order val="8"/>
          <c:tx>
            <c:strRef>
              <c:f>'1999'!$B$31</c:f>
              <c:strCache>
                <c:ptCount val="1"/>
                <c:pt idx="0">
                  <c:v>歯科矯正、健康診査など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'1999'!$AB$31:$AI$31</c:f>
              <c:numCache/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988560"/>
        <c:axId val="8897041"/>
      </c:barChart>
      <c:catAx>
        <c:axId val="9885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年齢階級</a:t>
                </a:r>
              </a:p>
            </c:rich>
          </c:tx>
          <c:layout>
            <c:manualLayout>
              <c:xMode val="factor"/>
              <c:yMode val="factor"/>
              <c:x val="-0.006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8897041"/>
        <c:crosses val="autoZero"/>
        <c:auto val="1"/>
        <c:lblOffset val="100"/>
        <c:tickLblSkip val="1"/>
        <c:noMultiLvlLbl val="0"/>
      </c:catAx>
      <c:valAx>
        <c:axId val="8897041"/>
        <c:scaling>
          <c:orientation val="minMax"/>
          <c:max val="1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988560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375"/>
          <c:y val="0.22025"/>
          <c:w val="0.286"/>
          <c:h val="0.61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歯科疾患の内容別にみた歯科診療所来院患者の割合（年齢階級別）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  
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2017</a:t>
            </a:r>
            <a:r>
              <a:rPr lang="en-US" cap="none" sz="14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年度患者調査</a:t>
            </a:r>
          </a:p>
        </c:rich>
      </c:tx>
      <c:layout>
        <c:manualLayout>
          <c:xMode val="factor"/>
          <c:yMode val="factor"/>
          <c:x val="0.045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13"/>
          <c:w val="0.5665"/>
          <c:h val="0.81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'1999'!$B$23</c:f>
              <c:strCache>
                <c:ptCount val="1"/>
                <c:pt idx="0">
                  <c:v>う蝕症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'1999'!$AB$23:$AI$23</c:f>
              <c:numCache/>
            </c:numRef>
          </c:val>
        </c:ser>
        <c:ser>
          <c:idx val="1"/>
          <c:order val="1"/>
          <c:tx>
            <c:strRef>
              <c:f>'1999'!$B$24</c:f>
              <c:strCache>
                <c:ptCount val="1"/>
                <c:pt idx="0">
                  <c:v>歯髄炎、歯髄の壊疽・変性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'1999'!$AB$24:$AI$24</c:f>
              <c:numCache/>
            </c:numRef>
          </c:val>
        </c:ser>
        <c:ser>
          <c:idx val="2"/>
          <c:order val="2"/>
          <c:tx>
            <c:strRef>
              <c:f>'1999'!$B$25</c:f>
              <c:strCache>
                <c:ptCount val="1"/>
                <c:pt idx="0">
                  <c:v>歯根膜炎、歯槽（根）膿瘍、歯根襄胞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'1999'!$AB$25:$AI$25</c:f>
              <c:numCache/>
            </c:numRef>
          </c:val>
        </c:ser>
        <c:ser>
          <c:idx val="3"/>
          <c:order val="3"/>
          <c:tx>
            <c:strRef>
              <c:f>'1999'!$B$26</c:f>
              <c:strCache>
                <c:ptCount val="1"/>
                <c:pt idx="0">
                  <c:v>歯肉炎・歯周炎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'1999'!$AB$26:$AI$26</c:f>
              <c:numCache/>
            </c:numRef>
          </c:val>
        </c:ser>
        <c:ser>
          <c:idx val="4"/>
          <c:order val="4"/>
          <c:tx>
            <c:strRef>
              <c:f>'1999'!$B$27</c:f>
              <c:strCache>
                <c:ptCount val="1"/>
                <c:pt idx="0">
                  <c:v>智歯周囲炎、歯肉膿瘍、その他の歯周疾患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'1999'!$AB$27:$AI$27</c:f>
              <c:numCache/>
            </c:numRef>
          </c:val>
        </c:ser>
        <c:ser>
          <c:idx val="5"/>
          <c:order val="5"/>
          <c:tx>
            <c:strRef>
              <c:f>'1999'!$B$28</c:f>
              <c:strCache>
                <c:ptCount val="1"/>
                <c:pt idx="0">
                  <c:v>じょく瘡性潰瘍(Dul)、口内炎等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'1999'!$AB$28:$AI$28</c:f>
              <c:numCache/>
            </c:numRef>
          </c:val>
        </c:ser>
        <c:ser>
          <c:idx val="6"/>
          <c:order val="6"/>
          <c:tx>
            <c:strRef>
              <c:f>'1999'!$B$29</c:f>
              <c:strCache>
                <c:ptCount val="1"/>
                <c:pt idx="0">
                  <c:v>歯の補てつ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'1999'!$AB$29:$AI$29</c:f>
              <c:numCache/>
            </c:numRef>
          </c:val>
        </c:ser>
        <c:ser>
          <c:idx val="7"/>
          <c:order val="7"/>
          <c:tx>
            <c:strRef>
              <c:f>'1999'!$B$30</c:f>
              <c:strCache>
                <c:ptCount val="1"/>
                <c:pt idx="0">
                  <c:v>その他の疾患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'1999'!$AB$30:$AI$30</c:f>
              <c:numCache/>
            </c:numRef>
          </c:val>
        </c:ser>
        <c:ser>
          <c:idx val="8"/>
          <c:order val="8"/>
          <c:tx>
            <c:strRef>
              <c:f>'1999'!$B$31</c:f>
              <c:strCache>
                <c:ptCount val="1"/>
                <c:pt idx="0">
                  <c:v>歯科矯正、健康診査など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'1999'!$AB$31:$AI$31</c:f>
              <c:numCache/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12964506"/>
        <c:axId val="49571691"/>
      </c:barChart>
      <c:catAx>
        <c:axId val="129645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年齢階級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571691"/>
        <c:crosses val="autoZero"/>
        <c:auto val="1"/>
        <c:lblOffset val="100"/>
        <c:tickLblSkip val="1"/>
        <c:noMultiLvlLbl val="0"/>
      </c:catAx>
      <c:valAx>
        <c:axId val="4957169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96450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2575"/>
          <c:y val="0.18875"/>
          <c:w val="0.3605"/>
          <c:h val="0.7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5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歯科疾患の内容別にみた歯科診療所来院患者の割合（年齢階級別）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2017</a:t>
            </a:r>
            <a:r>
              <a:rPr lang="en-US" cap="none" sz="1200" b="1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度患者調査</a:t>
            </a:r>
          </a:p>
        </c:rich>
      </c:tx>
      <c:layout>
        <c:manualLayout>
          <c:xMode val="factor"/>
          <c:yMode val="factor"/>
          <c:x val="0.034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1075"/>
          <c:w val="0.48875"/>
          <c:h val="0.81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'1999'!$B$7</c:f>
              <c:strCache>
                <c:ptCount val="1"/>
                <c:pt idx="0">
                  <c:v>う蝕症(C)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'1999'!$AB$7:$AI$7</c:f>
              <c:numCache/>
            </c:numRef>
          </c:val>
        </c:ser>
        <c:ser>
          <c:idx val="1"/>
          <c:order val="1"/>
          <c:tx>
            <c:strRef>
              <c:f>'1999'!$B$8</c:f>
              <c:strCache>
                <c:ptCount val="1"/>
                <c:pt idx="0">
                  <c:v>歯髄炎(Pul)、歯髄壊疽(Pu壊疽)、歯髄壊死(Pu壊死)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'1999'!$AB$8:$AI$8</c:f>
              <c:numCache/>
            </c:numRef>
          </c:val>
        </c:ser>
        <c:ser>
          <c:idx val="2"/>
          <c:order val="2"/>
          <c:tx>
            <c:strRef>
              <c:f>'1999'!$B$9</c:f>
              <c:strCache>
                <c:ptCount val="1"/>
                <c:pt idx="0">
                  <c:v>歯根膜炎(Per)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'1999'!$AB$9:$AI$9</c:f>
              <c:numCache/>
            </c:numRef>
          </c:val>
        </c:ser>
        <c:ser>
          <c:idx val="3"/>
          <c:order val="3"/>
          <c:tx>
            <c:strRef>
              <c:f>'1999'!$B$11</c:f>
              <c:strCache>
                <c:ptCount val="1"/>
                <c:pt idx="0">
                  <c:v>歯肉炎(G)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'1999'!$AB$11:$AI$11</c:f>
              <c:numCache/>
            </c:numRef>
          </c:val>
        </c:ser>
        <c:ser>
          <c:idx val="4"/>
          <c:order val="4"/>
          <c:tx>
            <c:strRef>
              <c:f>'1999'!$B$12</c:f>
              <c:strCache>
                <c:ptCount val="1"/>
                <c:pt idx="0">
                  <c:v>慢性歯周炎(P)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'1999'!$AB$12:$AI$12</c:f>
              <c:numCache/>
            </c:numRef>
          </c:val>
        </c:ser>
        <c:ser>
          <c:idx val="5"/>
          <c:order val="5"/>
          <c:tx>
            <c:strRef>
              <c:f>'1999'!$B$13</c:f>
              <c:strCache>
                <c:ptCount val="1"/>
                <c:pt idx="0">
                  <c:v>歯肉膿瘍(GA)、その他の歯周疾患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'1999'!$AB$13:$AI$13</c:f>
              <c:numCache/>
            </c:numRef>
          </c:val>
        </c:ser>
        <c:ser>
          <c:idx val="6"/>
          <c:order val="6"/>
          <c:tx>
            <c:strRef>
              <c:f>'1999'!$B$14</c:f>
              <c:strCache>
                <c:ptCount val="1"/>
                <c:pt idx="0">
                  <c:v>智歯周囲炎(Perico)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'1999'!$AB$14:$AI$14</c:f>
              <c:numCache/>
            </c:numRef>
          </c:val>
        </c:ser>
        <c:ser>
          <c:idx val="7"/>
          <c:order val="7"/>
          <c:tx>
            <c:strRef>
              <c:f>'1999'!$B$15</c:f>
              <c:strCache>
                <c:ptCount val="1"/>
                <c:pt idx="0">
                  <c:v>その他の歯及び歯の支持組織の障害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'1999'!$AB$15:$AI$15</c:f>
              <c:numCache/>
            </c:numRef>
          </c:val>
        </c:ser>
        <c:ser>
          <c:idx val="8"/>
          <c:order val="8"/>
          <c:tx>
            <c:strRef>
              <c:f>'1999'!$B$16</c:f>
              <c:strCache>
                <c:ptCount val="1"/>
                <c:pt idx="0">
                  <c:v>じょく瘡性潰瘍(Dul)、口内炎(Stom)等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'1999'!$AB$16:$AI$16</c:f>
              <c:numCache/>
            </c:numRef>
          </c:val>
        </c:ser>
        <c:ser>
          <c:idx val="9"/>
          <c:order val="9"/>
          <c:tx>
            <c:strRef>
              <c:f>'1999'!$B$17</c:f>
              <c:strCache>
                <c:ptCount val="1"/>
                <c:pt idx="0">
                  <c:v>その他の顎及び口腔の疾患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'1999'!$AB$17:$AI$17</c:f>
              <c:numCache/>
            </c:numRef>
          </c:val>
        </c:ser>
        <c:ser>
          <c:idx val="10"/>
          <c:order val="10"/>
          <c:tx>
            <c:strRef>
              <c:f>'1999'!$B$18</c:f>
              <c:strCache>
                <c:ptCount val="1"/>
                <c:pt idx="0">
                  <c:v>歯の補てつ（冠）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'1999'!$AB$18:$AI$18</c:f>
              <c:numCache/>
            </c:numRef>
          </c:val>
        </c:ser>
        <c:ser>
          <c:idx val="11"/>
          <c:order val="11"/>
          <c:tx>
            <c:strRef>
              <c:f>'1999'!$B$19</c:f>
              <c:strCache>
                <c:ptCount val="1"/>
                <c:pt idx="0">
                  <c:v>歯の欠損補てつ（ブリッジ、有床義歯、インプラント）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'1999'!$AB$19:$AI$19</c:f>
              <c:numCache/>
            </c:numRef>
          </c:val>
        </c:ser>
        <c:ser>
          <c:idx val="12"/>
          <c:order val="12"/>
          <c:tx>
            <c:strRef>
              <c:f>'1999'!$B$20</c:f>
              <c:strCache>
                <c:ptCount val="1"/>
                <c:pt idx="0">
                  <c:v>歯科矯正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'1999'!$AB$20:$AI$20</c:f>
              <c:numCache/>
            </c:numRef>
          </c:val>
        </c:ser>
        <c:ser>
          <c:idx val="13"/>
          <c:order val="13"/>
          <c:tx>
            <c:strRef>
              <c:f>'1999'!$B$21</c:f>
              <c:strCache>
                <c:ptCount val="1"/>
                <c:pt idx="0">
                  <c:v>外因による損傷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'1999'!$AB$21:$AI$21</c:f>
              <c:numCache/>
            </c:numRef>
          </c:val>
        </c:ser>
        <c:ser>
          <c:idx val="14"/>
          <c:order val="14"/>
          <c:tx>
            <c:strRef>
              <c:f>'1999'!$B$22</c:f>
              <c:strCache>
                <c:ptCount val="1"/>
                <c:pt idx="0">
                  <c:v>検査・健康診断（査）及びその他の保健医療サ－ビス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'1999'!$AB$5:$AI$5</c:f>
              <c:strCache/>
            </c:strRef>
          </c:cat>
          <c:val>
            <c:numRef>
              <c:f>'1999'!$AB$22:$AI$22</c:f>
              <c:numCache/>
            </c:numRef>
          </c:val>
        </c:ser>
        <c:overlap val="100"/>
        <c:gapWidth val="100"/>
        <c:serLines>
          <c:spPr>
            <a:ln w="3175">
              <a:solidFill>
                <a:srgbClr val="000000"/>
              </a:solidFill>
            </a:ln>
          </c:spPr>
        </c:serLines>
        <c:axId val="43492036"/>
        <c:axId val="55884005"/>
      </c:barChart>
      <c:catAx>
        <c:axId val="434920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年齢階級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884005"/>
        <c:crosses val="autoZero"/>
        <c:auto val="1"/>
        <c:lblOffset val="100"/>
        <c:tickLblSkip val="1"/>
        <c:noMultiLvlLbl val="0"/>
      </c:catAx>
      <c:valAx>
        <c:axId val="5588400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49203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375"/>
          <c:y val="0.12325"/>
          <c:w val="0.41575"/>
          <c:h val="0.79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64</xdr:row>
      <xdr:rowOff>28575</xdr:rowOff>
    </xdr:from>
    <xdr:to>
      <xdr:col>18</xdr:col>
      <xdr:colOff>66675</xdr:colOff>
      <xdr:row>93</xdr:row>
      <xdr:rowOff>95250</xdr:rowOff>
    </xdr:to>
    <xdr:graphicFrame>
      <xdr:nvGraphicFramePr>
        <xdr:cNvPr id="1" name="グラフ 1"/>
        <xdr:cNvGraphicFramePr/>
      </xdr:nvGraphicFramePr>
      <xdr:xfrm>
        <a:off x="381000" y="11734800"/>
        <a:ext cx="10210800" cy="503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0</xdr:rowOff>
    </xdr:from>
    <xdr:to>
      <xdr:col>18</xdr:col>
      <xdr:colOff>142875</xdr:colOff>
      <xdr:row>61</xdr:row>
      <xdr:rowOff>76200</xdr:rowOff>
    </xdr:to>
    <xdr:graphicFrame>
      <xdr:nvGraphicFramePr>
        <xdr:cNvPr id="2" name="グラフ 3"/>
        <xdr:cNvGraphicFramePr/>
      </xdr:nvGraphicFramePr>
      <xdr:xfrm>
        <a:off x="352425" y="6219825"/>
        <a:ext cx="10315575" cy="5048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18</xdr:col>
      <xdr:colOff>333375</xdr:colOff>
      <xdr:row>32</xdr:row>
      <xdr:rowOff>28575</xdr:rowOff>
    </xdr:from>
    <xdr:to>
      <xdr:col>36</xdr:col>
      <xdr:colOff>533400</xdr:colOff>
      <xdr:row>61</xdr:row>
      <xdr:rowOff>57150</xdr:rowOff>
    </xdr:to>
    <xdr:graphicFrame>
      <xdr:nvGraphicFramePr>
        <xdr:cNvPr id="3" name="グラフ 6"/>
        <xdr:cNvGraphicFramePr/>
      </xdr:nvGraphicFramePr>
      <xdr:xfrm>
        <a:off x="10858500" y="6248400"/>
        <a:ext cx="8448675" cy="5000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18</xdr:col>
      <xdr:colOff>304800</xdr:colOff>
      <xdr:row>63</xdr:row>
      <xdr:rowOff>123825</xdr:rowOff>
    </xdr:from>
    <xdr:to>
      <xdr:col>36</xdr:col>
      <xdr:colOff>38100</xdr:colOff>
      <xdr:row>93</xdr:row>
      <xdr:rowOff>66675</xdr:rowOff>
    </xdr:to>
    <xdr:graphicFrame>
      <xdr:nvGraphicFramePr>
        <xdr:cNvPr id="4" name="グラフ 7"/>
        <xdr:cNvGraphicFramePr/>
      </xdr:nvGraphicFramePr>
      <xdr:xfrm>
        <a:off x="10829925" y="11658600"/>
        <a:ext cx="7981950" cy="5086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dbtk.mhlw.go.jp/toukei/data/150/1999/toukeihyou/0003567/t0056821/j53_001.html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2"/>
  <sheetViews>
    <sheetView tabSelected="1" zoomScale="75" zoomScaleNormal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" sqref="B1"/>
    </sheetView>
  </sheetViews>
  <sheetFormatPr defaultColWidth="9.00390625" defaultRowHeight="13.5"/>
  <cols>
    <col min="1" max="1" width="4.625" style="0" customWidth="1"/>
    <col min="2" max="2" width="46.00390625" style="0" customWidth="1"/>
    <col min="3" max="3" width="7.00390625" style="0" customWidth="1"/>
    <col min="4" max="6" width="4.875" style="0" customWidth="1"/>
    <col min="7" max="8" width="5.25390625" style="0" customWidth="1"/>
    <col min="9" max="9" width="5.375" style="0" customWidth="1"/>
    <col min="10" max="11" width="5.25390625" style="0" customWidth="1"/>
    <col min="12" max="12" width="5.75390625" style="0" customWidth="1"/>
    <col min="13" max="13" width="5.50390625" style="0" customWidth="1"/>
    <col min="14" max="14" width="6.00390625" style="0" customWidth="1"/>
    <col min="15" max="15" width="5.25390625" style="0" customWidth="1"/>
    <col min="16" max="16" width="5.50390625" style="0" customWidth="1"/>
    <col min="17" max="17" width="6.00390625" style="0" customWidth="1"/>
    <col min="18" max="18" width="5.50390625" style="0" customWidth="1"/>
    <col min="19" max="19" width="5.25390625" style="0" customWidth="1"/>
    <col min="20" max="21" width="5.50390625" style="0" customWidth="1"/>
    <col min="22" max="22" width="6.00390625" style="0" customWidth="1"/>
    <col min="23" max="23" width="7.50390625" style="0" customWidth="1"/>
    <col min="24" max="24" width="7.875" style="0" customWidth="1"/>
    <col min="25" max="27" width="4.875" style="0" customWidth="1"/>
    <col min="28" max="35" width="5.875" style="0" customWidth="1"/>
  </cols>
  <sheetData>
    <row r="1" spans="1:4" ht="13.5">
      <c r="A1" t="s">
        <v>67</v>
      </c>
      <c r="D1" t="s">
        <v>0</v>
      </c>
    </row>
    <row r="2" ht="13.5">
      <c r="A2" t="s">
        <v>54</v>
      </c>
    </row>
    <row r="3" ht="14.25" thickBot="1">
      <c r="B3" s="24" t="s">
        <v>55</v>
      </c>
    </row>
    <row r="4" spans="1:35" ht="13.5">
      <c r="A4" s="1"/>
      <c r="B4" s="2"/>
      <c r="C4" s="35" t="s">
        <v>1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"/>
      <c r="AB4" s="36" t="s">
        <v>2</v>
      </c>
      <c r="AC4" s="36"/>
      <c r="AD4" s="36"/>
      <c r="AE4" s="36"/>
      <c r="AF4" s="36"/>
      <c r="AG4" s="36"/>
      <c r="AH4" s="36"/>
      <c r="AI4" s="37"/>
    </row>
    <row r="5" spans="1:35" s="12" customFormat="1" ht="68.25" thickBot="1">
      <c r="A5" s="4"/>
      <c r="B5" s="5"/>
      <c r="C5" s="6" t="s">
        <v>3</v>
      </c>
      <c r="D5" s="7" t="s">
        <v>4</v>
      </c>
      <c r="E5" s="7" t="s">
        <v>5</v>
      </c>
      <c r="F5" s="7" t="s">
        <v>6</v>
      </c>
      <c r="G5" s="7" t="s">
        <v>7</v>
      </c>
      <c r="H5" s="7" t="s">
        <v>8</v>
      </c>
      <c r="I5" s="7" t="s">
        <v>9</v>
      </c>
      <c r="J5" s="7" t="s">
        <v>10</v>
      </c>
      <c r="K5" s="7" t="s">
        <v>11</v>
      </c>
      <c r="L5" s="7" t="s">
        <v>12</v>
      </c>
      <c r="M5" s="7" t="s">
        <v>13</v>
      </c>
      <c r="N5" s="7" t="s">
        <v>14</v>
      </c>
      <c r="O5" s="7" t="s">
        <v>15</v>
      </c>
      <c r="P5" s="7" t="s">
        <v>16</v>
      </c>
      <c r="Q5" s="7" t="s">
        <v>17</v>
      </c>
      <c r="R5" s="7" t="s">
        <v>18</v>
      </c>
      <c r="S5" s="7" t="s">
        <v>19</v>
      </c>
      <c r="T5" s="7" t="s">
        <v>20</v>
      </c>
      <c r="U5" s="7" t="s">
        <v>21</v>
      </c>
      <c r="V5" s="7" t="s">
        <v>22</v>
      </c>
      <c r="W5" s="7" t="s">
        <v>23</v>
      </c>
      <c r="X5" s="8" t="s">
        <v>24</v>
      </c>
      <c r="Y5" s="9" t="s">
        <v>25</v>
      </c>
      <c r="Z5" s="7" t="s">
        <v>26</v>
      </c>
      <c r="AA5" s="10" t="s">
        <v>27</v>
      </c>
      <c r="AB5" s="7" t="s">
        <v>28</v>
      </c>
      <c r="AC5" s="7" t="s">
        <v>29</v>
      </c>
      <c r="AD5" s="7" t="s">
        <v>30</v>
      </c>
      <c r="AE5" s="7" t="s">
        <v>31</v>
      </c>
      <c r="AF5" s="7" t="s">
        <v>32</v>
      </c>
      <c r="AG5" s="7" t="s">
        <v>33</v>
      </c>
      <c r="AH5" s="7" t="s">
        <v>34</v>
      </c>
      <c r="AI5" s="11" t="s">
        <v>35</v>
      </c>
    </row>
    <row r="6" spans="1:35" ht="14.25" thickTop="1">
      <c r="A6" s="40" t="s">
        <v>36</v>
      </c>
      <c r="B6" s="47" t="s">
        <v>36</v>
      </c>
      <c r="C6" s="39">
        <v>1347.7</v>
      </c>
      <c r="D6" s="54">
        <v>0.1</v>
      </c>
      <c r="E6" s="54">
        <v>14.7</v>
      </c>
      <c r="F6" s="54">
        <v>51.8</v>
      </c>
      <c r="G6" s="54">
        <v>26.6</v>
      </c>
      <c r="H6" s="54">
        <v>20.9</v>
      </c>
      <c r="I6" s="54">
        <v>30.8</v>
      </c>
      <c r="J6" s="54">
        <v>41.9</v>
      </c>
      <c r="K6" s="54">
        <v>48.2</v>
      </c>
      <c r="L6" s="54">
        <v>56.2</v>
      </c>
      <c r="M6" s="54">
        <v>77</v>
      </c>
      <c r="N6" s="54">
        <v>88.9</v>
      </c>
      <c r="O6" s="54">
        <v>83.9</v>
      </c>
      <c r="P6" s="54">
        <v>89.7</v>
      </c>
      <c r="Q6" s="54">
        <v>103.1</v>
      </c>
      <c r="R6" s="54">
        <v>155.8</v>
      </c>
      <c r="S6" s="54">
        <v>148.2</v>
      </c>
      <c r="T6" s="54">
        <v>134.8</v>
      </c>
      <c r="U6" s="54">
        <v>95</v>
      </c>
      <c r="V6" s="54">
        <v>50.1</v>
      </c>
      <c r="W6" s="54">
        <v>25.2</v>
      </c>
      <c r="X6" s="54">
        <v>4.8</v>
      </c>
      <c r="Y6" s="55">
        <v>274.6</v>
      </c>
      <c r="Z6" s="55">
        <v>170.2</v>
      </c>
      <c r="AA6" s="53">
        <v>83.6</v>
      </c>
      <c r="AB6" s="18">
        <f aca="true" t="shared" si="0" ref="AB6:AB22">SUM(D6:G6)</f>
        <v>93.19999999999999</v>
      </c>
      <c r="AC6" s="18">
        <f aca="true" t="shared" si="1" ref="AC6:AC22">SUM(H6:I6)</f>
        <v>51.7</v>
      </c>
      <c r="AD6" s="18">
        <f aca="true" t="shared" si="2" ref="AD6:AD22">SUM(J6:K6)</f>
        <v>90.1</v>
      </c>
      <c r="AE6" s="18">
        <f aca="true" t="shared" si="3" ref="AE6:AE22">SUM(L6:M6)</f>
        <v>133.2</v>
      </c>
      <c r="AF6" s="18">
        <f aca="true" t="shared" si="4" ref="AF6:AF22">SUM(N6:O6)</f>
        <v>172.8</v>
      </c>
      <c r="AG6" s="18">
        <f aca="true" t="shared" si="5" ref="AG6:AG22">SUM(P6:Q6)</f>
        <v>192.8</v>
      </c>
      <c r="AH6" s="18">
        <f aca="true" t="shared" si="6" ref="AH6:AH22">SUM(R6:S6)</f>
        <v>304</v>
      </c>
      <c r="AI6" s="19">
        <f aca="true" t="shared" si="7" ref="AI6:AI22">SUM(T6:W6)</f>
        <v>305.1</v>
      </c>
    </row>
    <row r="7" spans="1:35" ht="13.5">
      <c r="A7" s="41"/>
      <c r="B7" s="48" t="s">
        <v>38</v>
      </c>
      <c r="C7" s="38">
        <v>272.9</v>
      </c>
      <c r="D7" s="56" t="s">
        <v>37</v>
      </c>
      <c r="E7" s="56">
        <v>8.8</v>
      </c>
      <c r="F7" s="56">
        <v>23.7</v>
      </c>
      <c r="G7" s="56">
        <v>10.5</v>
      </c>
      <c r="H7" s="56">
        <v>7.5</v>
      </c>
      <c r="I7" s="56">
        <v>8.7</v>
      </c>
      <c r="J7" s="56">
        <v>13.9</v>
      </c>
      <c r="K7" s="56">
        <v>14.5</v>
      </c>
      <c r="L7" s="56">
        <v>13.9</v>
      </c>
      <c r="M7" s="56">
        <v>16.6</v>
      </c>
      <c r="N7" s="56">
        <v>20.4</v>
      </c>
      <c r="O7" s="56">
        <v>17.4</v>
      </c>
      <c r="P7" s="56">
        <v>13.9</v>
      </c>
      <c r="Q7" s="56">
        <v>18.8</v>
      </c>
      <c r="R7" s="56">
        <v>23.2</v>
      </c>
      <c r="S7" s="56">
        <v>20.8</v>
      </c>
      <c r="T7" s="56">
        <v>21.5</v>
      </c>
      <c r="U7" s="56">
        <v>11.9</v>
      </c>
      <c r="V7" s="56">
        <v>4.8</v>
      </c>
      <c r="W7" s="56">
        <v>1.7</v>
      </c>
      <c r="X7" s="56">
        <v>0.6</v>
      </c>
      <c r="Y7" s="56">
        <v>609</v>
      </c>
      <c r="Z7" s="56">
        <v>453.2</v>
      </c>
      <c r="AA7" s="38">
        <v>305.1</v>
      </c>
      <c r="AB7" s="31">
        <f t="shared" si="0"/>
        <v>43</v>
      </c>
      <c r="AC7" s="31">
        <f t="shared" si="1"/>
        <v>16.2</v>
      </c>
      <c r="AD7" s="31">
        <f t="shared" si="2"/>
        <v>28.4</v>
      </c>
      <c r="AE7" s="31">
        <f t="shared" si="3"/>
        <v>30.5</v>
      </c>
      <c r="AF7" s="31">
        <f t="shared" si="4"/>
        <v>37.8</v>
      </c>
      <c r="AG7" s="31">
        <f t="shared" si="5"/>
        <v>32.7</v>
      </c>
      <c r="AH7" s="31">
        <f t="shared" si="6"/>
        <v>44</v>
      </c>
      <c r="AI7" s="32">
        <f t="shared" si="7"/>
        <v>39.9</v>
      </c>
    </row>
    <row r="8" spans="1:35" ht="13.5">
      <c r="A8" s="41"/>
      <c r="B8" s="48" t="s">
        <v>56</v>
      </c>
      <c r="C8" s="38">
        <v>91.1</v>
      </c>
      <c r="D8" s="56" t="s">
        <v>37</v>
      </c>
      <c r="E8" s="56">
        <v>0.5</v>
      </c>
      <c r="F8" s="56">
        <v>3.7</v>
      </c>
      <c r="G8" s="56">
        <v>0.9</v>
      </c>
      <c r="H8" s="56">
        <v>2.5</v>
      </c>
      <c r="I8" s="56">
        <v>4.3</v>
      </c>
      <c r="J8" s="56">
        <v>4.3</v>
      </c>
      <c r="K8" s="56">
        <v>5</v>
      </c>
      <c r="L8" s="56">
        <v>4.4</v>
      </c>
      <c r="M8" s="56">
        <v>8.8</v>
      </c>
      <c r="N8" s="56">
        <v>7.9</v>
      </c>
      <c r="O8" s="56">
        <v>5.1</v>
      </c>
      <c r="P8" s="56">
        <v>5.8</v>
      </c>
      <c r="Q8" s="56">
        <v>6.8</v>
      </c>
      <c r="R8" s="56">
        <v>8</v>
      </c>
      <c r="S8" s="56">
        <v>9.1</v>
      </c>
      <c r="T8" s="56">
        <v>6.1</v>
      </c>
      <c r="U8" s="56">
        <v>5.1</v>
      </c>
      <c r="V8" s="56">
        <v>1.9</v>
      </c>
      <c r="W8" s="56">
        <v>0.5</v>
      </c>
      <c r="X8" s="56">
        <v>0.4</v>
      </c>
      <c r="Y8" s="56">
        <v>83.8</v>
      </c>
      <c r="Z8" s="56">
        <v>60.7</v>
      </c>
      <c r="AA8" s="38">
        <v>39.8</v>
      </c>
      <c r="AB8" s="31">
        <f t="shared" si="0"/>
        <v>5.1000000000000005</v>
      </c>
      <c r="AC8" s="31">
        <f t="shared" si="1"/>
        <v>6.8</v>
      </c>
      <c r="AD8" s="31">
        <f t="shared" si="2"/>
        <v>9.3</v>
      </c>
      <c r="AE8" s="31">
        <f t="shared" si="3"/>
        <v>13.200000000000001</v>
      </c>
      <c r="AF8" s="31">
        <f t="shared" si="4"/>
        <v>13</v>
      </c>
      <c r="AG8" s="31">
        <f t="shared" si="5"/>
        <v>12.6</v>
      </c>
      <c r="AH8" s="31">
        <f t="shared" si="6"/>
        <v>17.1</v>
      </c>
      <c r="AI8" s="32">
        <f t="shared" si="7"/>
        <v>13.6</v>
      </c>
    </row>
    <row r="9" spans="1:35" ht="13.5">
      <c r="A9" s="41"/>
      <c r="B9" s="48" t="s">
        <v>39</v>
      </c>
      <c r="C9" s="38">
        <v>145.1</v>
      </c>
      <c r="D9" s="56" t="s">
        <v>37</v>
      </c>
      <c r="E9" s="56">
        <v>0.4</v>
      </c>
      <c r="F9" s="56">
        <v>4.4</v>
      </c>
      <c r="G9" s="56">
        <v>0.8</v>
      </c>
      <c r="H9" s="56">
        <v>1</v>
      </c>
      <c r="I9" s="56">
        <v>3.9</v>
      </c>
      <c r="J9" s="56">
        <v>3.7</v>
      </c>
      <c r="K9" s="56">
        <v>6.6</v>
      </c>
      <c r="L9" s="56">
        <v>9</v>
      </c>
      <c r="M9" s="56">
        <v>11.1</v>
      </c>
      <c r="N9" s="56">
        <v>13.7</v>
      </c>
      <c r="O9" s="56">
        <v>12</v>
      </c>
      <c r="P9" s="56">
        <v>11.4</v>
      </c>
      <c r="Q9" s="56">
        <v>11.5</v>
      </c>
      <c r="R9" s="56">
        <v>17</v>
      </c>
      <c r="S9" s="56">
        <v>14.4</v>
      </c>
      <c r="T9" s="56">
        <v>11.6</v>
      </c>
      <c r="U9" s="56">
        <v>7.7</v>
      </c>
      <c r="V9" s="56">
        <v>3.7</v>
      </c>
      <c r="W9" s="56">
        <v>0.7</v>
      </c>
      <c r="X9" s="56">
        <v>0.6</v>
      </c>
      <c r="Y9" s="56">
        <v>30.7</v>
      </c>
      <c r="Z9" s="56">
        <v>22.7</v>
      </c>
      <c r="AA9" s="38">
        <v>13.6</v>
      </c>
      <c r="AB9" s="31">
        <f t="shared" si="0"/>
        <v>5.6000000000000005</v>
      </c>
      <c r="AC9" s="31">
        <f t="shared" si="1"/>
        <v>4.9</v>
      </c>
      <c r="AD9" s="31">
        <f t="shared" si="2"/>
        <v>10.3</v>
      </c>
      <c r="AE9" s="31">
        <f t="shared" si="3"/>
        <v>20.1</v>
      </c>
      <c r="AF9" s="31">
        <f t="shared" si="4"/>
        <v>25.7</v>
      </c>
      <c r="AG9" s="31">
        <f t="shared" si="5"/>
        <v>22.9</v>
      </c>
      <c r="AH9" s="31">
        <f t="shared" si="6"/>
        <v>31.4</v>
      </c>
      <c r="AI9" s="32">
        <f t="shared" si="7"/>
        <v>23.7</v>
      </c>
    </row>
    <row r="10" spans="1:35" ht="13.5">
      <c r="A10" s="41"/>
      <c r="B10" s="48" t="s">
        <v>57</v>
      </c>
      <c r="C10" s="38">
        <v>5.1</v>
      </c>
      <c r="D10" s="56" t="s">
        <v>37</v>
      </c>
      <c r="E10" s="56" t="s">
        <v>37</v>
      </c>
      <c r="F10" s="56">
        <v>0.4</v>
      </c>
      <c r="G10" s="56" t="s">
        <v>37</v>
      </c>
      <c r="H10" s="56" t="s">
        <v>37</v>
      </c>
      <c r="I10" s="56">
        <v>0.1</v>
      </c>
      <c r="J10" s="56" t="s">
        <v>37</v>
      </c>
      <c r="K10" s="56">
        <v>0.1</v>
      </c>
      <c r="L10" s="56">
        <v>0.2</v>
      </c>
      <c r="M10" s="56">
        <v>0.5</v>
      </c>
      <c r="N10" s="56">
        <v>0.1</v>
      </c>
      <c r="O10" s="56">
        <v>0.5</v>
      </c>
      <c r="P10" s="56">
        <v>0.6</v>
      </c>
      <c r="Q10" s="56">
        <v>0.5</v>
      </c>
      <c r="R10" s="56">
        <v>0.6</v>
      </c>
      <c r="S10" s="56">
        <v>0.7</v>
      </c>
      <c r="T10" s="56">
        <v>0.2</v>
      </c>
      <c r="U10" s="56">
        <v>0.4</v>
      </c>
      <c r="V10" s="56">
        <v>0.3</v>
      </c>
      <c r="W10" s="56">
        <v>0</v>
      </c>
      <c r="X10" s="56" t="s">
        <v>37</v>
      </c>
      <c r="Y10" s="56">
        <v>55.2</v>
      </c>
      <c r="Z10" s="56">
        <v>38.2</v>
      </c>
      <c r="AA10" s="38">
        <v>23.7</v>
      </c>
      <c r="AB10" s="31">
        <f>SUM(D10:G10)</f>
        <v>0.4</v>
      </c>
      <c r="AC10" s="31">
        <f>SUM(H10:I10)</f>
        <v>0.1</v>
      </c>
      <c r="AD10" s="31">
        <f>SUM(J10:K10)</f>
        <v>0.1</v>
      </c>
      <c r="AE10" s="31">
        <f>SUM(L10:M10)</f>
        <v>0.7</v>
      </c>
      <c r="AF10" s="31">
        <f>SUM(N10:O10)</f>
        <v>0.6</v>
      </c>
      <c r="AG10" s="31">
        <f>SUM(P10:Q10)</f>
        <v>1.1</v>
      </c>
      <c r="AH10" s="31">
        <f>SUM(R10:S10)</f>
        <v>1.2999999999999998</v>
      </c>
      <c r="AI10" s="32">
        <f>SUM(T10:W10)</f>
        <v>0.9000000000000001</v>
      </c>
    </row>
    <row r="11" spans="1:35" ht="13.5">
      <c r="A11" s="41"/>
      <c r="B11" s="48" t="s">
        <v>58</v>
      </c>
      <c r="C11" s="38">
        <v>31.2</v>
      </c>
      <c r="D11" s="56" t="s">
        <v>37</v>
      </c>
      <c r="E11" s="56">
        <v>1.3</v>
      </c>
      <c r="F11" s="56">
        <v>9.4</v>
      </c>
      <c r="G11" s="56">
        <v>7.6</v>
      </c>
      <c r="H11" s="56">
        <v>2.8</v>
      </c>
      <c r="I11" s="56">
        <v>0.9</v>
      </c>
      <c r="J11" s="56">
        <v>0.8</v>
      </c>
      <c r="K11" s="56">
        <v>1.2</v>
      </c>
      <c r="L11" s="56">
        <v>0.6</v>
      </c>
      <c r="M11" s="56">
        <v>1.2</v>
      </c>
      <c r="N11" s="56">
        <v>0.5</v>
      </c>
      <c r="O11" s="56">
        <v>0.5</v>
      </c>
      <c r="P11" s="56">
        <v>0.7</v>
      </c>
      <c r="Q11" s="56">
        <v>0.6</v>
      </c>
      <c r="R11" s="56">
        <v>0.7</v>
      </c>
      <c r="S11" s="56">
        <v>0.8</v>
      </c>
      <c r="T11" s="56">
        <v>0.9</v>
      </c>
      <c r="U11" s="56">
        <v>0.3</v>
      </c>
      <c r="V11" s="56">
        <v>0.3</v>
      </c>
      <c r="W11" s="56">
        <v>0</v>
      </c>
      <c r="X11" s="56">
        <v>0.1</v>
      </c>
      <c r="Y11" s="56">
        <v>2.2</v>
      </c>
      <c r="Z11" s="56">
        <v>1.5</v>
      </c>
      <c r="AA11" s="38">
        <v>0.9</v>
      </c>
      <c r="AB11" s="31">
        <f>SUM(D11:G11)</f>
        <v>18.3</v>
      </c>
      <c r="AC11" s="31">
        <f>SUM(H11:I11)</f>
        <v>3.6999999999999997</v>
      </c>
      <c r="AD11" s="31">
        <f>SUM(J11:K11)</f>
        <v>2</v>
      </c>
      <c r="AE11" s="31">
        <f>SUM(L11:M11)</f>
        <v>1.7999999999999998</v>
      </c>
      <c r="AF11" s="31">
        <f>SUM(N11:O11)</f>
        <v>1</v>
      </c>
      <c r="AG11" s="31">
        <f>SUM(P11:Q11)</f>
        <v>1.2999999999999998</v>
      </c>
      <c r="AH11" s="31">
        <f>SUM(R11:S11)</f>
        <v>1.5</v>
      </c>
      <c r="AI11" s="32">
        <f>SUM(T11:W11)</f>
        <v>1.5</v>
      </c>
    </row>
    <row r="12" spans="1:35" ht="13.5">
      <c r="A12" s="41"/>
      <c r="B12" s="48" t="s">
        <v>59</v>
      </c>
      <c r="C12" s="38">
        <v>391.9</v>
      </c>
      <c r="D12" s="56" t="s">
        <v>37</v>
      </c>
      <c r="E12" s="56">
        <v>0</v>
      </c>
      <c r="F12" s="56">
        <v>0.1</v>
      </c>
      <c r="G12" s="56">
        <v>0.2</v>
      </c>
      <c r="H12" s="56">
        <v>1.4</v>
      </c>
      <c r="I12" s="56">
        <v>6.3</v>
      </c>
      <c r="J12" s="56">
        <v>8.6</v>
      </c>
      <c r="K12" s="56">
        <v>12.1</v>
      </c>
      <c r="L12" s="56">
        <v>15.4</v>
      </c>
      <c r="M12" s="56">
        <v>22.5</v>
      </c>
      <c r="N12" s="56">
        <v>25.6</v>
      </c>
      <c r="O12" s="56">
        <v>26.8</v>
      </c>
      <c r="P12" s="56">
        <v>32.8</v>
      </c>
      <c r="Q12" s="56">
        <v>36.9</v>
      </c>
      <c r="R12" s="56">
        <v>57.4</v>
      </c>
      <c r="S12" s="56">
        <v>52.4</v>
      </c>
      <c r="T12" s="56">
        <v>39.3</v>
      </c>
      <c r="U12" s="56">
        <v>30.6</v>
      </c>
      <c r="V12" s="56">
        <v>14.1</v>
      </c>
      <c r="W12" s="56">
        <v>8.1</v>
      </c>
      <c r="X12" s="56">
        <v>1.3</v>
      </c>
      <c r="Y12" s="56">
        <v>3</v>
      </c>
      <c r="Z12" s="56">
        <v>2.3</v>
      </c>
      <c r="AA12" s="38">
        <v>1.5</v>
      </c>
      <c r="AB12" s="31">
        <f t="shared" si="0"/>
        <v>0.30000000000000004</v>
      </c>
      <c r="AC12" s="31">
        <f t="shared" si="1"/>
        <v>7.699999999999999</v>
      </c>
      <c r="AD12" s="31">
        <f t="shared" si="2"/>
        <v>20.7</v>
      </c>
      <c r="AE12" s="31">
        <f t="shared" si="3"/>
        <v>37.9</v>
      </c>
      <c r="AF12" s="31">
        <f t="shared" si="4"/>
        <v>52.400000000000006</v>
      </c>
      <c r="AG12" s="31">
        <f t="shared" si="5"/>
        <v>69.69999999999999</v>
      </c>
      <c r="AH12" s="31">
        <f t="shared" si="6"/>
        <v>109.8</v>
      </c>
      <c r="AI12" s="32">
        <f t="shared" si="7"/>
        <v>92.1</v>
      </c>
    </row>
    <row r="13" spans="1:35" ht="13.5">
      <c r="A13" s="41"/>
      <c r="B13" s="48" t="s">
        <v>60</v>
      </c>
      <c r="C13" s="38">
        <v>17</v>
      </c>
      <c r="D13" s="56" t="s">
        <v>37</v>
      </c>
      <c r="E13" s="56">
        <v>0</v>
      </c>
      <c r="F13" s="56">
        <v>0.1</v>
      </c>
      <c r="G13" s="56">
        <v>0</v>
      </c>
      <c r="H13" s="56">
        <v>0.1</v>
      </c>
      <c r="I13" s="56">
        <v>0.1</v>
      </c>
      <c r="J13" s="56">
        <v>0.2</v>
      </c>
      <c r="K13" s="56">
        <v>0.3</v>
      </c>
      <c r="L13" s="56">
        <v>0.2</v>
      </c>
      <c r="M13" s="56">
        <v>0.5</v>
      </c>
      <c r="N13" s="56">
        <v>0.6</v>
      </c>
      <c r="O13" s="56">
        <v>1.1</v>
      </c>
      <c r="P13" s="56">
        <v>2</v>
      </c>
      <c r="Q13" s="56">
        <v>1.4</v>
      </c>
      <c r="R13" s="56">
        <v>2.5</v>
      </c>
      <c r="S13" s="56">
        <v>2.8</v>
      </c>
      <c r="T13" s="56">
        <v>2.5</v>
      </c>
      <c r="U13" s="56">
        <v>2.1</v>
      </c>
      <c r="V13" s="56">
        <v>0.3</v>
      </c>
      <c r="W13" s="56">
        <v>0.1</v>
      </c>
      <c r="X13" s="56">
        <v>0</v>
      </c>
      <c r="Y13" s="56">
        <v>201.8</v>
      </c>
      <c r="Z13" s="56">
        <v>144.4</v>
      </c>
      <c r="AA13" s="38">
        <v>92</v>
      </c>
      <c r="AB13" s="31">
        <f t="shared" si="0"/>
        <v>0.1</v>
      </c>
      <c r="AC13" s="31">
        <f t="shared" si="1"/>
        <v>0.2</v>
      </c>
      <c r="AD13" s="31">
        <f t="shared" si="2"/>
        <v>0.5</v>
      </c>
      <c r="AE13" s="31">
        <f t="shared" si="3"/>
        <v>0.7</v>
      </c>
      <c r="AF13" s="31">
        <f t="shared" si="4"/>
        <v>1.7000000000000002</v>
      </c>
      <c r="AG13" s="31">
        <f t="shared" si="5"/>
        <v>3.4</v>
      </c>
      <c r="AH13" s="31">
        <f t="shared" si="6"/>
        <v>5.3</v>
      </c>
      <c r="AI13" s="32">
        <f t="shared" si="7"/>
        <v>4.999999999999999</v>
      </c>
    </row>
    <row r="14" spans="1:35" ht="13.5">
      <c r="A14" s="41"/>
      <c r="B14" s="48" t="s">
        <v>61</v>
      </c>
      <c r="C14" s="38">
        <v>14.3</v>
      </c>
      <c r="D14" s="56" t="s">
        <v>37</v>
      </c>
      <c r="E14" s="56" t="s">
        <v>37</v>
      </c>
      <c r="F14" s="56" t="s">
        <v>37</v>
      </c>
      <c r="G14" s="56" t="s">
        <v>37</v>
      </c>
      <c r="H14" s="56">
        <v>0.5</v>
      </c>
      <c r="I14" s="56">
        <v>1.3</v>
      </c>
      <c r="J14" s="56">
        <v>3.3</v>
      </c>
      <c r="K14" s="56">
        <v>1.7</v>
      </c>
      <c r="L14" s="56">
        <v>1.7</v>
      </c>
      <c r="M14" s="56">
        <v>1.1</v>
      </c>
      <c r="N14" s="56">
        <v>1.5</v>
      </c>
      <c r="O14" s="56">
        <v>0.4</v>
      </c>
      <c r="P14" s="56">
        <v>0.6</v>
      </c>
      <c r="Q14" s="56">
        <v>0.4</v>
      </c>
      <c r="R14" s="56">
        <v>0.6</v>
      </c>
      <c r="S14" s="56">
        <v>0.4</v>
      </c>
      <c r="T14" s="56">
        <v>0.2</v>
      </c>
      <c r="U14" s="56">
        <v>0.3</v>
      </c>
      <c r="V14" s="56">
        <v>0.2</v>
      </c>
      <c r="W14" s="56" t="s">
        <v>37</v>
      </c>
      <c r="X14" s="56" t="s">
        <v>37</v>
      </c>
      <c r="Y14" s="56">
        <v>10.3</v>
      </c>
      <c r="Z14" s="56">
        <v>7.8</v>
      </c>
      <c r="AA14" s="38">
        <v>5</v>
      </c>
      <c r="AB14" s="31">
        <f t="shared" si="0"/>
        <v>0</v>
      </c>
      <c r="AC14" s="31">
        <f t="shared" si="1"/>
        <v>1.8</v>
      </c>
      <c r="AD14" s="31">
        <f t="shared" si="2"/>
        <v>5</v>
      </c>
      <c r="AE14" s="31">
        <f t="shared" si="3"/>
        <v>2.8</v>
      </c>
      <c r="AF14" s="31">
        <f t="shared" si="4"/>
        <v>1.9</v>
      </c>
      <c r="AG14" s="31">
        <f t="shared" si="5"/>
        <v>1</v>
      </c>
      <c r="AH14" s="31">
        <f t="shared" si="6"/>
        <v>1</v>
      </c>
      <c r="AI14" s="32">
        <f t="shared" si="7"/>
        <v>0.7</v>
      </c>
    </row>
    <row r="15" spans="1:35" ht="13.5">
      <c r="A15" s="41"/>
      <c r="B15" s="48" t="s">
        <v>40</v>
      </c>
      <c r="C15" s="38">
        <v>17</v>
      </c>
      <c r="D15" s="56">
        <v>0</v>
      </c>
      <c r="E15" s="56">
        <v>0.1</v>
      </c>
      <c r="F15" s="56">
        <v>1.6</v>
      </c>
      <c r="G15" s="56">
        <v>0.5</v>
      </c>
      <c r="H15" s="56">
        <v>0.2</v>
      </c>
      <c r="I15" s="56">
        <v>0.1</v>
      </c>
      <c r="J15" s="56">
        <v>0.3</v>
      </c>
      <c r="K15" s="56">
        <v>0.6</v>
      </c>
      <c r="L15" s="56">
        <v>0.7</v>
      </c>
      <c r="M15" s="56">
        <v>1.3</v>
      </c>
      <c r="N15" s="56">
        <v>1.8</v>
      </c>
      <c r="O15" s="56">
        <v>1.2</v>
      </c>
      <c r="P15" s="56">
        <v>1</v>
      </c>
      <c r="Q15" s="56">
        <v>0.9</v>
      </c>
      <c r="R15" s="56">
        <v>1.4</v>
      </c>
      <c r="S15" s="56">
        <v>1.5</v>
      </c>
      <c r="T15" s="56">
        <v>1.3</v>
      </c>
      <c r="U15" s="56">
        <v>0.7</v>
      </c>
      <c r="V15" s="56">
        <v>0.3</v>
      </c>
      <c r="W15" s="56">
        <v>1</v>
      </c>
      <c r="X15" s="56">
        <v>0.5</v>
      </c>
      <c r="Y15" s="56">
        <v>1.7</v>
      </c>
      <c r="Z15" s="56">
        <v>1.1</v>
      </c>
      <c r="AA15" s="38">
        <v>0.7</v>
      </c>
      <c r="AB15" s="31">
        <f t="shared" si="0"/>
        <v>2.2</v>
      </c>
      <c r="AC15" s="31">
        <f t="shared" si="1"/>
        <v>0.30000000000000004</v>
      </c>
      <c r="AD15" s="31">
        <f t="shared" si="2"/>
        <v>0.8999999999999999</v>
      </c>
      <c r="AE15" s="31">
        <f t="shared" si="3"/>
        <v>2</v>
      </c>
      <c r="AF15" s="31">
        <f t="shared" si="4"/>
        <v>3</v>
      </c>
      <c r="AG15" s="31">
        <f t="shared" si="5"/>
        <v>1.9</v>
      </c>
      <c r="AH15" s="31">
        <f t="shared" si="6"/>
        <v>2.9</v>
      </c>
      <c r="AI15" s="32">
        <f t="shared" si="7"/>
        <v>3.3</v>
      </c>
    </row>
    <row r="16" spans="1:35" ht="13.5">
      <c r="A16" s="41"/>
      <c r="B16" s="48" t="s">
        <v>62</v>
      </c>
      <c r="C16" s="38">
        <v>16.2</v>
      </c>
      <c r="D16" s="56" t="s">
        <v>37</v>
      </c>
      <c r="E16" s="56" t="s">
        <v>37</v>
      </c>
      <c r="F16" s="56">
        <v>0.4</v>
      </c>
      <c r="G16" s="56">
        <v>0.2</v>
      </c>
      <c r="H16" s="56">
        <v>0.1</v>
      </c>
      <c r="I16" s="56">
        <v>0.1</v>
      </c>
      <c r="J16" s="56">
        <v>0.1</v>
      </c>
      <c r="K16" s="56">
        <v>0.2</v>
      </c>
      <c r="L16" s="56">
        <v>0</v>
      </c>
      <c r="M16" s="56">
        <v>0.5</v>
      </c>
      <c r="N16" s="56">
        <v>0</v>
      </c>
      <c r="O16" s="56">
        <v>0.5</v>
      </c>
      <c r="P16" s="56">
        <v>0.7</v>
      </c>
      <c r="Q16" s="56">
        <v>0.2</v>
      </c>
      <c r="R16" s="56">
        <v>1.5</v>
      </c>
      <c r="S16" s="56">
        <v>1.9</v>
      </c>
      <c r="T16" s="56">
        <v>3.2</v>
      </c>
      <c r="U16" s="56">
        <v>2.6</v>
      </c>
      <c r="V16" s="56">
        <v>2.6</v>
      </c>
      <c r="W16" s="56">
        <v>1</v>
      </c>
      <c r="X16" s="56">
        <v>0.1</v>
      </c>
      <c r="Y16" s="56">
        <v>6.1</v>
      </c>
      <c r="Z16" s="56">
        <v>4.6</v>
      </c>
      <c r="AA16" s="38">
        <v>3.2</v>
      </c>
      <c r="AB16" s="31">
        <f t="shared" si="0"/>
        <v>0.6000000000000001</v>
      </c>
      <c r="AC16" s="31">
        <f t="shared" si="1"/>
        <v>0.2</v>
      </c>
      <c r="AD16" s="31">
        <f t="shared" si="2"/>
        <v>0.30000000000000004</v>
      </c>
      <c r="AE16" s="31">
        <f t="shared" si="3"/>
        <v>0.5</v>
      </c>
      <c r="AF16" s="31">
        <f t="shared" si="4"/>
        <v>0.5</v>
      </c>
      <c r="AG16" s="31">
        <f t="shared" si="5"/>
        <v>0.8999999999999999</v>
      </c>
      <c r="AH16" s="31">
        <f t="shared" si="6"/>
        <v>3.4</v>
      </c>
      <c r="AI16" s="32">
        <f t="shared" si="7"/>
        <v>9.4</v>
      </c>
    </row>
    <row r="17" spans="1:35" ht="13.5">
      <c r="A17" s="41"/>
      <c r="B17" s="48" t="s">
        <v>42</v>
      </c>
      <c r="C17" s="38">
        <v>9.6</v>
      </c>
      <c r="D17" s="56" t="s">
        <v>37</v>
      </c>
      <c r="E17" s="56" t="s">
        <v>37</v>
      </c>
      <c r="F17" s="56">
        <v>0.3</v>
      </c>
      <c r="G17" s="56">
        <v>0.1</v>
      </c>
      <c r="H17" s="56">
        <v>0.4</v>
      </c>
      <c r="I17" s="56">
        <v>0.3</v>
      </c>
      <c r="J17" s="56">
        <v>0.6</v>
      </c>
      <c r="K17" s="56">
        <v>0.6</v>
      </c>
      <c r="L17" s="56">
        <v>0.7</v>
      </c>
      <c r="M17" s="56">
        <v>0.5</v>
      </c>
      <c r="N17" s="56">
        <v>0.5</v>
      </c>
      <c r="O17" s="56">
        <v>0.9</v>
      </c>
      <c r="P17" s="56">
        <v>0.4</v>
      </c>
      <c r="Q17" s="56">
        <v>0.7</v>
      </c>
      <c r="R17" s="56">
        <v>1.4</v>
      </c>
      <c r="S17" s="56">
        <v>1</v>
      </c>
      <c r="T17" s="56">
        <v>0.3</v>
      </c>
      <c r="U17" s="56">
        <v>0.3</v>
      </c>
      <c r="V17" s="56">
        <v>0.3</v>
      </c>
      <c r="W17" s="56">
        <v>0.1</v>
      </c>
      <c r="X17" s="56">
        <v>0</v>
      </c>
      <c r="Y17" s="56">
        <v>12.9</v>
      </c>
      <c r="Z17" s="56">
        <v>11.4</v>
      </c>
      <c r="AA17" s="38">
        <v>9.5</v>
      </c>
      <c r="AB17" s="31">
        <f t="shared" si="0"/>
        <v>0.4</v>
      </c>
      <c r="AC17" s="31">
        <f t="shared" si="1"/>
        <v>0.7</v>
      </c>
      <c r="AD17" s="31">
        <f t="shared" si="2"/>
        <v>1.2</v>
      </c>
      <c r="AE17" s="31">
        <f t="shared" si="3"/>
        <v>1.2</v>
      </c>
      <c r="AF17" s="31">
        <f t="shared" si="4"/>
        <v>1.4</v>
      </c>
      <c r="AG17" s="31">
        <f t="shared" si="5"/>
        <v>1.1</v>
      </c>
      <c r="AH17" s="31">
        <f t="shared" si="6"/>
        <v>2.4</v>
      </c>
      <c r="AI17" s="32">
        <f t="shared" si="7"/>
        <v>0.9999999999999999</v>
      </c>
    </row>
    <row r="18" spans="1:35" ht="13.5">
      <c r="A18" s="41"/>
      <c r="B18" s="48" t="s">
        <v>63</v>
      </c>
      <c r="C18" s="38">
        <v>99.1</v>
      </c>
      <c r="D18" s="56" t="s">
        <v>37</v>
      </c>
      <c r="E18" s="56" t="s">
        <v>37</v>
      </c>
      <c r="F18" s="56">
        <v>0.2</v>
      </c>
      <c r="G18" s="56">
        <v>0.2</v>
      </c>
      <c r="H18" s="56">
        <v>0.7</v>
      </c>
      <c r="I18" s="56">
        <v>1.9</v>
      </c>
      <c r="J18" s="56">
        <v>3.6</v>
      </c>
      <c r="K18" s="56">
        <v>2.5</v>
      </c>
      <c r="L18" s="56">
        <v>5.9</v>
      </c>
      <c r="M18" s="56">
        <v>7.5</v>
      </c>
      <c r="N18" s="56">
        <v>10.1</v>
      </c>
      <c r="O18" s="56">
        <v>9.1</v>
      </c>
      <c r="P18" s="56">
        <v>8.7</v>
      </c>
      <c r="Q18" s="56">
        <v>7.5</v>
      </c>
      <c r="R18" s="56">
        <v>12.1</v>
      </c>
      <c r="S18" s="56">
        <v>10</v>
      </c>
      <c r="T18" s="56">
        <v>11.5</v>
      </c>
      <c r="U18" s="56">
        <v>5.2</v>
      </c>
      <c r="V18" s="56">
        <v>1.9</v>
      </c>
      <c r="W18" s="56">
        <v>0.5</v>
      </c>
      <c r="X18" s="56">
        <v>0.1</v>
      </c>
      <c r="Y18" s="56">
        <v>3.5</v>
      </c>
      <c r="Z18" s="56">
        <v>2</v>
      </c>
      <c r="AA18" s="38">
        <v>1</v>
      </c>
      <c r="AB18" s="31">
        <f t="shared" si="0"/>
        <v>0.4</v>
      </c>
      <c r="AC18" s="31">
        <f t="shared" si="1"/>
        <v>2.5999999999999996</v>
      </c>
      <c r="AD18" s="31">
        <f t="shared" si="2"/>
        <v>6.1</v>
      </c>
      <c r="AE18" s="31">
        <f t="shared" si="3"/>
        <v>13.4</v>
      </c>
      <c r="AF18" s="31">
        <f t="shared" si="4"/>
        <v>19.2</v>
      </c>
      <c r="AG18" s="31">
        <f t="shared" si="5"/>
        <v>16.2</v>
      </c>
      <c r="AH18" s="31">
        <f t="shared" si="6"/>
        <v>22.1</v>
      </c>
      <c r="AI18" s="32">
        <f t="shared" si="7"/>
        <v>19.099999999999998</v>
      </c>
    </row>
    <row r="19" spans="1:35" ht="13.5">
      <c r="A19" s="41"/>
      <c r="B19" s="48" t="s">
        <v>64</v>
      </c>
      <c r="C19" s="38">
        <v>187.1</v>
      </c>
      <c r="D19" s="56" t="s">
        <v>37</v>
      </c>
      <c r="E19" s="56" t="s">
        <v>37</v>
      </c>
      <c r="F19" s="56" t="s">
        <v>37</v>
      </c>
      <c r="G19" s="56">
        <v>0</v>
      </c>
      <c r="H19" s="56">
        <v>0.1</v>
      </c>
      <c r="I19" s="56">
        <v>0.2</v>
      </c>
      <c r="J19" s="56">
        <v>0.3</v>
      </c>
      <c r="K19" s="56">
        <v>1</v>
      </c>
      <c r="L19" s="56">
        <v>1.5</v>
      </c>
      <c r="M19" s="56">
        <v>2.6</v>
      </c>
      <c r="N19" s="56">
        <v>4.9</v>
      </c>
      <c r="O19" s="56">
        <v>6.5</v>
      </c>
      <c r="P19" s="56">
        <v>9.8</v>
      </c>
      <c r="Q19" s="56">
        <v>15.3</v>
      </c>
      <c r="R19" s="56">
        <v>26.8</v>
      </c>
      <c r="S19" s="56">
        <v>30.8</v>
      </c>
      <c r="T19" s="56">
        <v>32.7</v>
      </c>
      <c r="U19" s="56">
        <v>25.3</v>
      </c>
      <c r="V19" s="56">
        <v>18.1</v>
      </c>
      <c r="W19" s="56">
        <v>10.7</v>
      </c>
      <c r="X19" s="56">
        <v>0.6</v>
      </c>
      <c r="Y19" s="56">
        <v>41.2</v>
      </c>
      <c r="Z19" s="56">
        <v>29.1</v>
      </c>
      <c r="AA19" s="38">
        <v>19.1</v>
      </c>
      <c r="AB19" s="31">
        <f t="shared" si="0"/>
        <v>0</v>
      </c>
      <c r="AC19" s="31">
        <f t="shared" si="1"/>
        <v>0.30000000000000004</v>
      </c>
      <c r="AD19" s="31">
        <f t="shared" si="2"/>
        <v>1.3</v>
      </c>
      <c r="AE19" s="31">
        <f t="shared" si="3"/>
        <v>4.1</v>
      </c>
      <c r="AF19" s="31">
        <f t="shared" si="4"/>
        <v>11.4</v>
      </c>
      <c r="AG19" s="31">
        <f t="shared" si="5"/>
        <v>25.1</v>
      </c>
      <c r="AH19" s="31">
        <f t="shared" si="6"/>
        <v>57.6</v>
      </c>
      <c r="AI19" s="32">
        <f t="shared" si="7"/>
        <v>86.8</v>
      </c>
    </row>
    <row r="20" spans="1:35" ht="13.5">
      <c r="A20" s="41"/>
      <c r="B20" s="48" t="s">
        <v>44</v>
      </c>
      <c r="C20" s="38">
        <v>18.3</v>
      </c>
      <c r="D20" s="56" t="s">
        <v>37</v>
      </c>
      <c r="E20" s="56">
        <v>0.1</v>
      </c>
      <c r="F20" s="56">
        <v>3.7</v>
      </c>
      <c r="G20" s="56">
        <v>4.7</v>
      </c>
      <c r="H20" s="56">
        <v>2.5</v>
      </c>
      <c r="I20" s="56">
        <v>1.7</v>
      </c>
      <c r="J20" s="56">
        <v>1.7</v>
      </c>
      <c r="K20" s="56">
        <v>0.9</v>
      </c>
      <c r="L20" s="56">
        <v>1</v>
      </c>
      <c r="M20" s="56">
        <v>0.6</v>
      </c>
      <c r="N20" s="56">
        <v>0.3</v>
      </c>
      <c r="O20" s="56">
        <v>0.1</v>
      </c>
      <c r="P20" s="56">
        <v>0.1</v>
      </c>
      <c r="Q20" s="56">
        <v>0.1</v>
      </c>
      <c r="R20" s="56">
        <v>0.3</v>
      </c>
      <c r="S20" s="56" t="s">
        <v>37</v>
      </c>
      <c r="T20" s="56">
        <v>0</v>
      </c>
      <c r="U20" s="56">
        <v>0.1</v>
      </c>
      <c r="V20" s="56" t="s">
        <v>37</v>
      </c>
      <c r="W20" s="56" t="s">
        <v>37</v>
      </c>
      <c r="X20" s="56">
        <v>0.4</v>
      </c>
      <c r="Y20" s="56">
        <v>144.3</v>
      </c>
      <c r="Z20" s="56">
        <v>117.5</v>
      </c>
      <c r="AA20" s="38">
        <v>86.8</v>
      </c>
      <c r="AB20" s="31">
        <f t="shared" si="0"/>
        <v>8.5</v>
      </c>
      <c r="AC20" s="31">
        <f t="shared" si="1"/>
        <v>4.2</v>
      </c>
      <c r="AD20" s="31">
        <f t="shared" si="2"/>
        <v>2.6</v>
      </c>
      <c r="AE20" s="31">
        <f t="shared" si="3"/>
        <v>1.6</v>
      </c>
      <c r="AF20" s="31">
        <f t="shared" si="4"/>
        <v>0.4</v>
      </c>
      <c r="AG20" s="31">
        <f t="shared" si="5"/>
        <v>0.2</v>
      </c>
      <c r="AH20" s="31">
        <f t="shared" si="6"/>
        <v>0.3</v>
      </c>
      <c r="AI20" s="32">
        <f t="shared" si="7"/>
        <v>0.1</v>
      </c>
    </row>
    <row r="21" spans="1:35" ht="13.5">
      <c r="A21" s="41"/>
      <c r="B21" s="48" t="s">
        <v>45</v>
      </c>
      <c r="C21" s="38">
        <v>3.8</v>
      </c>
      <c r="D21" s="56" t="s">
        <v>37</v>
      </c>
      <c r="E21" s="56">
        <v>1.3</v>
      </c>
      <c r="F21" s="56">
        <v>0.9</v>
      </c>
      <c r="G21" s="56">
        <v>0.2</v>
      </c>
      <c r="H21" s="56">
        <v>0.3</v>
      </c>
      <c r="I21" s="56">
        <v>0.1</v>
      </c>
      <c r="J21" s="56">
        <v>0</v>
      </c>
      <c r="K21" s="56">
        <v>0</v>
      </c>
      <c r="L21" s="56">
        <v>0</v>
      </c>
      <c r="M21" s="56">
        <v>0.2</v>
      </c>
      <c r="N21" s="56" t="s">
        <v>37</v>
      </c>
      <c r="O21" s="56" t="s">
        <v>37</v>
      </c>
      <c r="P21" s="56">
        <v>0.1</v>
      </c>
      <c r="Q21" s="56">
        <v>0.3</v>
      </c>
      <c r="R21" s="56">
        <v>0</v>
      </c>
      <c r="S21" s="56">
        <v>0.1</v>
      </c>
      <c r="T21" s="56">
        <v>0.3</v>
      </c>
      <c r="U21" s="56" t="s">
        <v>37</v>
      </c>
      <c r="V21" s="56" t="s">
        <v>37</v>
      </c>
      <c r="W21" s="56" t="s">
        <v>37</v>
      </c>
      <c r="X21" s="56" t="s">
        <v>37</v>
      </c>
      <c r="Y21" s="56">
        <v>0.3</v>
      </c>
      <c r="Z21" s="56">
        <v>0.1</v>
      </c>
      <c r="AA21" s="38">
        <v>0.1</v>
      </c>
      <c r="AB21" s="31">
        <f t="shared" si="0"/>
        <v>2.4000000000000004</v>
      </c>
      <c r="AC21" s="31">
        <f t="shared" si="1"/>
        <v>0.4</v>
      </c>
      <c r="AD21" s="31">
        <f t="shared" si="2"/>
        <v>0</v>
      </c>
      <c r="AE21" s="31">
        <f t="shared" si="3"/>
        <v>0.2</v>
      </c>
      <c r="AF21" s="31">
        <f t="shared" si="4"/>
        <v>0</v>
      </c>
      <c r="AG21" s="31">
        <f t="shared" si="5"/>
        <v>0.4</v>
      </c>
      <c r="AH21" s="31">
        <f t="shared" si="6"/>
        <v>0.1</v>
      </c>
      <c r="AI21" s="32">
        <f t="shared" si="7"/>
        <v>0.3</v>
      </c>
    </row>
    <row r="22" spans="1:35" ht="14.25" thickBot="1">
      <c r="A22" s="42"/>
      <c r="B22" s="48" t="s">
        <v>65</v>
      </c>
      <c r="C22" s="17">
        <v>2.8</v>
      </c>
      <c r="D22" s="57">
        <v>0.1</v>
      </c>
      <c r="E22" s="57">
        <v>2.2</v>
      </c>
      <c r="F22" s="57">
        <v>3</v>
      </c>
      <c r="G22" s="57">
        <v>0.7</v>
      </c>
      <c r="H22" s="57">
        <v>0.8</v>
      </c>
      <c r="I22" s="57">
        <v>0.6</v>
      </c>
      <c r="J22" s="57">
        <v>0.4</v>
      </c>
      <c r="K22" s="57">
        <v>0.7</v>
      </c>
      <c r="L22" s="57">
        <v>0.9</v>
      </c>
      <c r="M22" s="57">
        <v>1.6</v>
      </c>
      <c r="N22" s="57">
        <v>1</v>
      </c>
      <c r="O22" s="57">
        <v>1.7</v>
      </c>
      <c r="P22" s="57">
        <v>1.1</v>
      </c>
      <c r="Q22" s="57">
        <v>1.3</v>
      </c>
      <c r="R22" s="57">
        <v>2.4</v>
      </c>
      <c r="S22" s="57">
        <v>1.5</v>
      </c>
      <c r="T22" s="57">
        <v>3.1</v>
      </c>
      <c r="U22" s="57">
        <v>2.5</v>
      </c>
      <c r="V22" s="57">
        <v>1.4</v>
      </c>
      <c r="W22" s="57">
        <v>0.9</v>
      </c>
      <c r="X22" s="57">
        <v>0.1</v>
      </c>
      <c r="Y22" s="57">
        <v>11.8</v>
      </c>
      <c r="Z22" s="57">
        <v>9.4</v>
      </c>
      <c r="AA22" s="38">
        <v>7.9</v>
      </c>
      <c r="AB22" s="33">
        <f t="shared" si="0"/>
        <v>6.000000000000001</v>
      </c>
      <c r="AC22" s="33">
        <f t="shared" si="1"/>
        <v>1.4</v>
      </c>
      <c r="AD22" s="33">
        <f t="shared" si="2"/>
        <v>1.1</v>
      </c>
      <c r="AE22" s="33">
        <f t="shared" si="3"/>
        <v>2.5</v>
      </c>
      <c r="AF22" s="33">
        <f t="shared" si="4"/>
        <v>2.7</v>
      </c>
      <c r="AG22" s="33">
        <f t="shared" si="5"/>
        <v>2.4000000000000004</v>
      </c>
      <c r="AH22" s="33">
        <f t="shared" si="6"/>
        <v>3.9</v>
      </c>
      <c r="AI22" s="34">
        <f t="shared" si="7"/>
        <v>7.9</v>
      </c>
    </row>
    <row r="23" spans="1:35" ht="13.5">
      <c r="A23" s="43" t="s">
        <v>46</v>
      </c>
      <c r="B23" s="49" t="s">
        <v>47</v>
      </c>
      <c r="C23" s="46">
        <f>C7</f>
        <v>272.9</v>
      </c>
      <c r="D23" s="21" t="str">
        <f aca="true" t="shared" si="8" ref="D23:AA23">D7</f>
        <v>-</v>
      </c>
      <c r="E23" s="21">
        <f t="shared" si="8"/>
        <v>8.8</v>
      </c>
      <c r="F23" s="21">
        <f t="shared" si="8"/>
        <v>23.7</v>
      </c>
      <c r="G23" s="21">
        <f t="shared" si="8"/>
        <v>10.5</v>
      </c>
      <c r="H23" s="21">
        <f t="shared" si="8"/>
        <v>7.5</v>
      </c>
      <c r="I23" s="21">
        <f t="shared" si="8"/>
        <v>8.7</v>
      </c>
      <c r="J23" s="21">
        <f t="shared" si="8"/>
        <v>13.9</v>
      </c>
      <c r="K23" s="21">
        <f t="shared" si="8"/>
        <v>14.5</v>
      </c>
      <c r="L23" s="21">
        <f t="shared" si="8"/>
        <v>13.9</v>
      </c>
      <c r="M23" s="21">
        <f t="shared" si="8"/>
        <v>16.6</v>
      </c>
      <c r="N23" s="21">
        <f t="shared" si="8"/>
        <v>20.4</v>
      </c>
      <c r="O23" s="21">
        <f t="shared" si="8"/>
        <v>17.4</v>
      </c>
      <c r="P23" s="21">
        <f t="shared" si="8"/>
        <v>13.9</v>
      </c>
      <c r="Q23" s="21">
        <f t="shared" si="8"/>
        <v>18.8</v>
      </c>
      <c r="R23" s="21">
        <f t="shared" si="8"/>
        <v>23.2</v>
      </c>
      <c r="S23" s="21">
        <f t="shared" si="8"/>
        <v>20.8</v>
      </c>
      <c r="T23" s="21">
        <f t="shared" si="8"/>
        <v>21.5</v>
      </c>
      <c r="U23" s="21">
        <f t="shared" si="8"/>
        <v>11.9</v>
      </c>
      <c r="V23" s="21">
        <f t="shared" si="8"/>
        <v>4.8</v>
      </c>
      <c r="W23" s="21">
        <f t="shared" si="8"/>
        <v>1.7</v>
      </c>
      <c r="X23" s="21">
        <f t="shared" si="8"/>
        <v>0.6</v>
      </c>
      <c r="Y23" s="21">
        <f t="shared" si="8"/>
        <v>609</v>
      </c>
      <c r="Z23" s="21">
        <f t="shared" si="8"/>
        <v>453.2</v>
      </c>
      <c r="AA23" s="21">
        <f t="shared" si="8"/>
        <v>305.1</v>
      </c>
      <c r="AB23" s="25">
        <f>AB7</f>
        <v>43</v>
      </c>
      <c r="AC23" s="25">
        <f>AC7</f>
        <v>16.2</v>
      </c>
      <c r="AD23" s="25">
        <f>AD7</f>
        <v>28.4</v>
      </c>
      <c r="AE23" s="25">
        <f>AE7</f>
        <v>30.5</v>
      </c>
      <c r="AF23" s="25">
        <f>AF7</f>
        <v>37.8</v>
      </c>
      <c r="AG23" s="25">
        <f>AG7</f>
        <v>32.7</v>
      </c>
      <c r="AH23" s="25">
        <f>AH7</f>
        <v>44</v>
      </c>
      <c r="AI23" s="26">
        <f>AI7</f>
        <v>39.9</v>
      </c>
    </row>
    <row r="24" spans="1:35" ht="13.5">
      <c r="A24" s="44"/>
      <c r="B24" s="50" t="s">
        <v>48</v>
      </c>
      <c r="C24" s="13">
        <f>C8</f>
        <v>91.1</v>
      </c>
      <c r="D24" s="22" t="str">
        <f aca="true" t="shared" si="9" ref="D24:AA25">D8</f>
        <v>-</v>
      </c>
      <c r="E24" s="22">
        <f t="shared" si="9"/>
        <v>0.5</v>
      </c>
      <c r="F24" s="22">
        <f t="shared" si="9"/>
        <v>3.7</v>
      </c>
      <c r="G24" s="22">
        <f t="shared" si="9"/>
        <v>0.9</v>
      </c>
      <c r="H24" s="22">
        <f t="shared" si="9"/>
        <v>2.5</v>
      </c>
      <c r="I24" s="22">
        <f t="shared" si="9"/>
        <v>4.3</v>
      </c>
      <c r="J24" s="22">
        <f t="shared" si="9"/>
        <v>4.3</v>
      </c>
      <c r="K24" s="22">
        <f t="shared" si="9"/>
        <v>5</v>
      </c>
      <c r="L24" s="22">
        <f t="shared" si="9"/>
        <v>4.4</v>
      </c>
      <c r="M24" s="22">
        <f t="shared" si="9"/>
        <v>8.8</v>
      </c>
      <c r="N24" s="22">
        <f t="shared" si="9"/>
        <v>7.9</v>
      </c>
      <c r="O24" s="22">
        <f t="shared" si="9"/>
        <v>5.1</v>
      </c>
      <c r="P24" s="22">
        <f t="shared" si="9"/>
        <v>5.8</v>
      </c>
      <c r="Q24" s="22">
        <f t="shared" si="9"/>
        <v>6.8</v>
      </c>
      <c r="R24" s="22">
        <f t="shared" si="9"/>
        <v>8</v>
      </c>
      <c r="S24" s="22">
        <f t="shared" si="9"/>
        <v>9.1</v>
      </c>
      <c r="T24" s="22">
        <f t="shared" si="9"/>
        <v>6.1</v>
      </c>
      <c r="U24" s="22">
        <f t="shared" si="9"/>
        <v>5.1</v>
      </c>
      <c r="V24" s="22">
        <f t="shared" si="9"/>
        <v>1.9</v>
      </c>
      <c r="W24" s="22">
        <f t="shared" si="9"/>
        <v>0.5</v>
      </c>
      <c r="X24" s="22">
        <f t="shared" si="9"/>
        <v>0.4</v>
      </c>
      <c r="Y24" s="22">
        <f t="shared" si="9"/>
        <v>83.8</v>
      </c>
      <c r="Z24" s="22">
        <f t="shared" si="9"/>
        <v>60.7</v>
      </c>
      <c r="AA24" s="22">
        <f t="shared" si="9"/>
        <v>39.8</v>
      </c>
      <c r="AB24" s="27">
        <f>AB8</f>
        <v>5.1000000000000005</v>
      </c>
      <c r="AC24" s="27">
        <f>AC8</f>
        <v>6.8</v>
      </c>
      <c r="AD24" s="27">
        <f>AD8</f>
        <v>9.3</v>
      </c>
      <c r="AE24" s="27">
        <f>AE8</f>
        <v>13.200000000000001</v>
      </c>
      <c r="AF24" s="27">
        <f>AF8</f>
        <v>13</v>
      </c>
      <c r="AG24" s="27">
        <f>AG8</f>
        <v>12.6</v>
      </c>
      <c r="AH24" s="27">
        <f>AH8</f>
        <v>17.1</v>
      </c>
      <c r="AI24" s="28">
        <f>AI8</f>
        <v>13.6</v>
      </c>
    </row>
    <row r="25" spans="1:35" ht="13.5">
      <c r="A25" s="44"/>
      <c r="B25" s="50" t="s">
        <v>49</v>
      </c>
      <c r="C25" s="13">
        <f>+C9+C10</f>
        <v>150.2</v>
      </c>
      <c r="D25" s="22" t="str">
        <f t="shared" si="9"/>
        <v>-</v>
      </c>
      <c r="E25" s="22">
        <f>+E9</f>
        <v>0.4</v>
      </c>
      <c r="F25" s="22">
        <f aca="true" t="shared" si="10" ref="D25:AA25">+F9+F10</f>
        <v>4.800000000000001</v>
      </c>
      <c r="G25" s="22">
        <f>+G9</f>
        <v>0.8</v>
      </c>
      <c r="H25" s="22">
        <f>+H9</f>
        <v>1</v>
      </c>
      <c r="I25" s="22">
        <f t="shared" si="10"/>
        <v>4</v>
      </c>
      <c r="J25" s="22">
        <f>+J9</f>
        <v>3.7</v>
      </c>
      <c r="K25" s="22">
        <f t="shared" si="10"/>
        <v>6.699999999999999</v>
      </c>
      <c r="L25" s="22">
        <f t="shared" si="10"/>
        <v>9.2</v>
      </c>
      <c r="M25" s="22">
        <f t="shared" si="10"/>
        <v>11.6</v>
      </c>
      <c r="N25" s="22">
        <f t="shared" si="10"/>
        <v>13.799999999999999</v>
      </c>
      <c r="O25" s="22">
        <f t="shared" si="10"/>
        <v>12.5</v>
      </c>
      <c r="P25" s="22">
        <f t="shared" si="10"/>
        <v>12</v>
      </c>
      <c r="Q25" s="22">
        <f t="shared" si="10"/>
        <v>12</v>
      </c>
      <c r="R25" s="22">
        <f t="shared" si="10"/>
        <v>17.6</v>
      </c>
      <c r="S25" s="22">
        <f t="shared" si="10"/>
        <v>15.1</v>
      </c>
      <c r="T25" s="22">
        <f t="shared" si="10"/>
        <v>11.799999999999999</v>
      </c>
      <c r="U25" s="22">
        <f t="shared" si="10"/>
        <v>8.1</v>
      </c>
      <c r="V25" s="22">
        <f t="shared" si="10"/>
        <v>4</v>
      </c>
      <c r="W25" s="22">
        <f t="shared" si="10"/>
        <v>0.7</v>
      </c>
      <c r="X25" s="22">
        <f>+X9</f>
        <v>0.6</v>
      </c>
      <c r="Y25" s="22">
        <f t="shared" si="10"/>
        <v>85.9</v>
      </c>
      <c r="Z25" s="22">
        <f t="shared" si="10"/>
        <v>60.900000000000006</v>
      </c>
      <c r="AA25" s="22">
        <f t="shared" si="10"/>
        <v>37.3</v>
      </c>
      <c r="AB25" s="27">
        <f>AB9+AB11</f>
        <v>23.900000000000002</v>
      </c>
      <c r="AC25" s="27">
        <f>AC9+AC11</f>
        <v>8.6</v>
      </c>
      <c r="AD25" s="27">
        <f>AD9+AD11</f>
        <v>12.3</v>
      </c>
      <c r="AE25" s="27">
        <f>AE9+AE11</f>
        <v>21.900000000000002</v>
      </c>
      <c r="AF25" s="27">
        <f>AF9+AF11</f>
        <v>26.7</v>
      </c>
      <c r="AG25" s="27">
        <f>AG9+AG11</f>
        <v>24.2</v>
      </c>
      <c r="AH25" s="27">
        <f>AH9+AH11</f>
        <v>32.9</v>
      </c>
      <c r="AI25" s="28">
        <f>AI9+AI11</f>
        <v>25.2</v>
      </c>
    </row>
    <row r="26" spans="1:35" ht="13.5">
      <c r="A26" s="44"/>
      <c r="B26" s="51" t="s">
        <v>50</v>
      </c>
      <c r="C26" s="13">
        <f>C11+C12</f>
        <v>423.09999999999997</v>
      </c>
      <c r="D26" s="22" t="str">
        <f>D10</f>
        <v>-</v>
      </c>
      <c r="E26" s="22">
        <f aca="true" t="shared" si="11" ref="D26:AA26">E11+E12</f>
        <v>1.3</v>
      </c>
      <c r="F26" s="22">
        <f t="shared" si="11"/>
        <v>9.5</v>
      </c>
      <c r="G26" s="22">
        <f t="shared" si="11"/>
        <v>7.8</v>
      </c>
      <c r="H26" s="22">
        <f t="shared" si="11"/>
        <v>4.199999999999999</v>
      </c>
      <c r="I26" s="22">
        <f t="shared" si="11"/>
        <v>7.2</v>
      </c>
      <c r="J26" s="22">
        <f t="shared" si="11"/>
        <v>9.4</v>
      </c>
      <c r="K26" s="22">
        <f t="shared" si="11"/>
        <v>13.299999999999999</v>
      </c>
      <c r="L26" s="22">
        <f t="shared" si="11"/>
        <v>16</v>
      </c>
      <c r="M26" s="22">
        <f t="shared" si="11"/>
        <v>23.7</v>
      </c>
      <c r="N26" s="22">
        <f t="shared" si="11"/>
        <v>26.1</v>
      </c>
      <c r="O26" s="22">
        <f t="shared" si="11"/>
        <v>27.3</v>
      </c>
      <c r="P26" s="22">
        <f t="shared" si="11"/>
        <v>33.5</v>
      </c>
      <c r="Q26" s="22">
        <f t="shared" si="11"/>
        <v>37.5</v>
      </c>
      <c r="R26" s="22">
        <f t="shared" si="11"/>
        <v>58.1</v>
      </c>
      <c r="S26" s="22">
        <f t="shared" si="11"/>
        <v>53.199999999999996</v>
      </c>
      <c r="T26" s="22">
        <f t="shared" si="11"/>
        <v>40.199999999999996</v>
      </c>
      <c r="U26" s="22">
        <f t="shared" si="11"/>
        <v>30.900000000000002</v>
      </c>
      <c r="V26" s="22">
        <f t="shared" si="11"/>
        <v>14.4</v>
      </c>
      <c r="W26" s="22">
        <f t="shared" si="11"/>
        <v>8.1</v>
      </c>
      <c r="X26" s="22">
        <f t="shared" si="11"/>
        <v>1.4000000000000001</v>
      </c>
      <c r="Y26" s="22">
        <f t="shared" si="11"/>
        <v>5.2</v>
      </c>
      <c r="Z26" s="22">
        <f t="shared" si="11"/>
        <v>3.8</v>
      </c>
      <c r="AA26" s="22">
        <f t="shared" si="11"/>
        <v>2.4</v>
      </c>
      <c r="AB26" s="27">
        <f>SUM(AB12:AB14)</f>
        <v>0.4</v>
      </c>
      <c r="AC26" s="27">
        <f>SUM(AC12:AC14)</f>
        <v>9.7</v>
      </c>
      <c r="AD26" s="27">
        <f>SUM(AD12:AD14)</f>
        <v>26.2</v>
      </c>
      <c r="AE26" s="27">
        <f>SUM(AE12:AE14)</f>
        <v>41.4</v>
      </c>
      <c r="AF26" s="27">
        <f>SUM(AF12:AF14)</f>
        <v>56.00000000000001</v>
      </c>
      <c r="AG26" s="27">
        <f>SUM(AG12:AG14)</f>
        <v>74.1</v>
      </c>
      <c r="AH26" s="27">
        <f>SUM(AH12:AH14)</f>
        <v>116.1</v>
      </c>
      <c r="AI26" s="28">
        <f>SUM(AI12:AI14)</f>
        <v>97.8</v>
      </c>
    </row>
    <row r="27" spans="1:35" ht="13.5">
      <c r="A27" s="44"/>
      <c r="B27" s="50" t="s">
        <v>51</v>
      </c>
      <c r="C27" s="13">
        <f>C13+C14</f>
        <v>31.3</v>
      </c>
      <c r="D27" s="22" t="str">
        <f>D11</f>
        <v>-</v>
      </c>
      <c r="E27" s="22">
        <f aca="true" t="shared" si="12" ref="D27:AA28">E15</f>
        <v>0.1</v>
      </c>
      <c r="F27" s="22">
        <f>F13</f>
        <v>0.1</v>
      </c>
      <c r="G27" s="22">
        <f>G13</f>
        <v>0</v>
      </c>
      <c r="H27" s="22">
        <f aca="true" t="shared" si="13" ref="D27:AA27">H13+H14</f>
        <v>0.6</v>
      </c>
      <c r="I27" s="22">
        <f t="shared" si="13"/>
        <v>1.4000000000000001</v>
      </c>
      <c r="J27" s="22">
        <f t="shared" si="13"/>
        <v>3.5</v>
      </c>
      <c r="K27" s="22">
        <f t="shared" si="13"/>
        <v>2</v>
      </c>
      <c r="L27" s="22">
        <f t="shared" si="13"/>
        <v>1.9</v>
      </c>
      <c r="M27" s="22">
        <f t="shared" si="13"/>
        <v>1.6</v>
      </c>
      <c r="N27" s="22">
        <f t="shared" si="13"/>
        <v>2.1</v>
      </c>
      <c r="O27" s="22">
        <f t="shared" si="13"/>
        <v>1.5</v>
      </c>
      <c r="P27" s="22">
        <f t="shared" si="13"/>
        <v>2.6</v>
      </c>
      <c r="Q27" s="22">
        <f t="shared" si="13"/>
        <v>1.7999999999999998</v>
      </c>
      <c r="R27" s="22">
        <f t="shared" si="13"/>
        <v>3.1</v>
      </c>
      <c r="S27" s="22">
        <f t="shared" si="13"/>
        <v>3.1999999999999997</v>
      </c>
      <c r="T27" s="22">
        <f t="shared" si="13"/>
        <v>2.7</v>
      </c>
      <c r="U27" s="22">
        <f t="shared" si="13"/>
        <v>2.4</v>
      </c>
      <c r="V27" s="22">
        <f t="shared" si="13"/>
        <v>0.5</v>
      </c>
      <c r="W27" s="22">
        <f>W13</f>
        <v>0.1</v>
      </c>
      <c r="X27" s="22">
        <f>X13</f>
        <v>0</v>
      </c>
      <c r="Y27" s="22">
        <f t="shared" si="13"/>
        <v>212.10000000000002</v>
      </c>
      <c r="Z27" s="22">
        <f t="shared" si="13"/>
        <v>152.20000000000002</v>
      </c>
      <c r="AA27" s="22">
        <f t="shared" si="13"/>
        <v>97</v>
      </c>
      <c r="AB27" s="27">
        <f>AB15</f>
        <v>2.2</v>
      </c>
      <c r="AC27" s="27">
        <f>AC15</f>
        <v>0.30000000000000004</v>
      </c>
      <c r="AD27" s="27">
        <f>AD15</f>
        <v>0.8999999999999999</v>
      </c>
      <c r="AE27" s="27">
        <f>AE15</f>
        <v>2</v>
      </c>
      <c r="AF27" s="27">
        <f>AF15</f>
        <v>3</v>
      </c>
      <c r="AG27" s="27">
        <f>AG15</f>
        <v>1.9</v>
      </c>
      <c r="AH27" s="27">
        <f>AH15</f>
        <v>2.9</v>
      </c>
      <c r="AI27" s="28">
        <f>AI15</f>
        <v>3.3</v>
      </c>
    </row>
    <row r="28" spans="1:35" ht="13.5">
      <c r="A28" s="44"/>
      <c r="B28" s="50" t="s">
        <v>41</v>
      </c>
      <c r="C28" s="13">
        <f>C16</f>
        <v>16.2</v>
      </c>
      <c r="D28" s="22" t="str">
        <f>D12</f>
        <v>-</v>
      </c>
      <c r="E28" s="22" t="str">
        <f t="shared" si="12"/>
        <v>-</v>
      </c>
      <c r="F28" s="22">
        <f t="shared" si="12"/>
        <v>0.4</v>
      </c>
      <c r="G28" s="22">
        <f t="shared" si="12"/>
        <v>0.2</v>
      </c>
      <c r="H28" s="22">
        <f t="shared" si="12"/>
        <v>0.1</v>
      </c>
      <c r="I28" s="22">
        <f t="shared" si="12"/>
        <v>0.1</v>
      </c>
      <c r="J28" s="22">
        <f t="shared" si="12"/>
        <v>0.1</v>
      </c>
      <c r="K28" s="22">
        <f t="shared" si="12"/>
        <v>0.2</v>
      </c>
      <c r="L28" s="22">
        <f t="shared" si="12"/>
        <v>0</v>
      </c>
      <c r="M28" s="22">
        <f t="shared" si="12"/>
        <v>0.5</v>
      </c>
      <c r="N28" s="22">
        <f t="shared" si="12"/>
        <v>0</v>
      </c>
      <c r="O28" s="22">
        <f t="shared" si="12"/>
        <v>0.5</v>
      </c>
      <c r="P28" s="22">
        <f t="shared" si="12"/>
        <v>0.7</v>
      </c>
      <c r="Q28" s="22">
        <f t="shared" si="12"/>
        <v>0.2</v>
      </c>
      <c r="R28" s="22">
        <f t="shared" si="12"/>
        <v>1.5</v>
      </c>
      <c r="S28" s="22">
        <f t="shared" si="12"/>
        <v>1.9</v>
      </c>
      <c r="T28" s="22">
        <f t="shared" si="12"/>
        <v>3.2</v>
      </c>
      <c r="U28" s="22">
        <f t="shared" si="12"/>
        <v>2.6</v>
      </c>
      <c r="V28" s="22">
        <f t="shared" si="12"/>
        <v>2.6</v>
      </c>
      <c r="W28" s="22">
        <f t="shared" si="12"/>
        <v>1</v>
      </c>
      <c r="X28" s="22">
        <f t="shared" si="12"/>
        <v>0.1</v>
      </c>
      <c r="Y28" s="22">
        <f t="shared" si="12"/>
        <v>6.1</v>
      </c>
      <c r="Z28" s="22">
        <f t="shared" si="12"/>
        <v>4.6</v>
      </c>
      <c r="AA28" s="22">
        <f t="shared" si="12"/>
        <v>3.2</v>
      </c>
      <c r="AB28" s="27">
        <f>AB17</f>
        <v>0.4</v>
      </c>
      <c r="AC28" s="27">
        <f>AC17</f>
        <v>0.7</v>
      </c>
      <c r="AD28" s="27">
        <f>AD17</f>
        <v>1.2</v>
      </c>
      <c r="AE28" s="27">
        <f>AE17</f>
        <v>1.2</v>
      </c>
      <c r="AF28" s="27">
        <f>AF17</f>
        <v>1.4</v>
      </c>
      <c r="AG28" s="27">
        <f>AG17</f>
        <v>1.1</v>
      </c>
      <c r="AH28" s="27">
        <f>AH17</f>
        <v>2.4</v>
      </c>
      <c r="AI28" s="28">
        <f>AI17</f>
        <v>0.9999999999999999</v>
      </c>
    </row>
    <row r="29" spans="1:35" ht="13.5">
      <c r="A29" s="44"/>
      <c r="B29" s="50" t="s">
        <v>43</v>
      </c>
      <c r="C29" s="13">
        <f>C18+C19</f>
        <v>286.2</v>
      </c>
      <c r="D29" s="22" t="str">
        <f>D13</f>
        <v>-</v>
      </c>
      <c r="E29" s="22" t="s">
        <v>66</v>
      </c>
      <c r="F29" s="22">
        <f>F18</f>
        <v>0.2</v>
      </c>
      <c r="G29" s="22">
        <f aca="true" t="shared" si="14" ref="D29:AA29">G18+G19</f>
        <v>0.2</v>
      </c>
      <c r="H29" s="22">
        <f t="shared" si="14"/>
        <v>0.7999999999999999</v>
      </c>
      <c r="I29" s="22">
        <f t="shared" si="14"/>
        <v>2.1</v>
      </c>
      <c r="J29" s="22">
        <f t="shared" si="14"/>
        <v>3.9</v>
      </c>
      <c r="K29" s="22">
        <f t="shared" si="14"/>
        <v>3.5</v>
      </c>
      <c r="L29" s="22">
        <f t="shared" si="14"/>
        <v>7.4</v>
      </c>
      <c r="M29" s="22">
        <f t="shared" si="14"/>
        <v>10.1</v>
      </c>
      <c r="N29" s="22">
        <f t="shared" si="14"/>
        <v>15</v>
      </c>
      <c r="O29" s="22">
        <f t="shared" si="14"/>
        <v>15.6</v>
      </c>
      <c r="P29" s="22">
        <f t="shared" si="14"/>
        <v>18.5</v>
      </c>
      <c r="Q29" s="22">
        <f t="shared" si="14"/>
        <v>22.8</v>
      </c>
      <c r="R29" s="22">
        <f t="shared" si="14"/>
        <v>38.9</v>
      </c>
      <c r="S29" s="22">
        <f t="shared" si="14"/>
        <v>40.8</v>
      </c>
      <c r="T29" s="22">
        <f t="shared" si="14"/>
        <v>44.2</v>
      </c>
      <c r="U29" s="22">
        <f t="shared" si="14"/>
        <v>30.5</v>
      </c>
      <c r="V29" s="22">
        <f t="shared" si="14"/>
        <v>20</v>
      </c>
      <c r="W29" s="22">
        <f t="shared" si="14"/>
        <v>11.2</v>
      </c>
      <c r="X29" s="22">
        <f t="shared" si="14"/>
        <v>0.7</v>
      </c>
      <c r="Y29" s="22">
        <f t="shared" si="14"/>
        <v>44.7</v>
      </c>
      <c r="Z29" s="22">
        <f t="shared" si="14"/>
        <v>31.1</v>
      </c>
      <c r="AA29" s="22">
        <f t="shared" si="14"/>
        <v>20.1</v>
      </c>
      <c r="AB29" s="27">
        <f>AB19</f>
        <v>0</v>
      </c>
      <c r="AC29" s="27">
        <f>AC19</f>
        <v>0.30000000000000004</v>
      </c>
      <c r="AD29" s="27">
        <f>AD19</f>
        <v>1.3</v>
      </c>
      <c r="AE29" s="27">
        <f>AE19</f>
        <v>4.1</v>
      </c>
      <c r="AF29" s="27">
        <f>AF19</f>
        <v>11.4</v>
      </c>
      <c r="AG29" s="27">
        <f>AG19</f>
        <v>25.1</v>
      </c>
      <c r="AH29" s="27">
        <f>AH19</f>
        <v>57.6</v>
      </c>
      <c r="AI29" s="28">
        <f>AI19</f>
        <v>86.8</v>
      </c>
    </row>
    <row r="30" spans="1:35" ht="13.5">
      <c r="A30" s="44"/>
      <c r="B30" s="51" t="s">
        <v>53</v>
      </c>
      <c r="C30" s="13">
        <f>C15+C17+C21</f>
        <v>30.400000000000002</v>
      </c>
      <c r="D30" s="22" t="str">
        <f>D14</f>
        <v>-</v>
      </c>
      <c r="E30" s="22">
        <f>E15+E21</f>
        <v>1.4000000000000001</v>
      </c>
      <c r="F30" s="22">
        <f aca="true" t="shared" si="15" ref="D30:AA30">F15+F17+F21</f>
        <v>2.8000000000000003</v>
      </c>
      <c r="G30" s="22">
        <f t="shared" si="15"/>
        <v>0.8</v>
      </c>
      <c r="H30" s="22">
        <f t="shared" si="15"/>
        <v>0.9000000000000001</v>
      </c>
      <c r="I30" s="22">
        <f t="shared" si="15"/>
        <v>0.5</v>
      </c>
      <c r="J30" s="22">
        <f t="shared" si="15"/>
        <v>0.8999999999999999</v>
      </c>
      <c r="K30" s="22">
        <f t="shared" si="15"/>
        <v>1.2</v>
      </c>
      <c r="L30" s="22">
        <f t="shared" si="15"/>
        <v>1.4</v>
      </c>
      <c r="M30" s="22">
        <f t="shared" si="15"/>
        <v>2</v>
      </c>
      <c r="N30" s="22">
        <f>N15+N17</f>
        <v>2.3</v>
      </c>
      <c r="O30" s="22">
        <f>O15+O17</f>
        <v>2.1</v>
      </c>
      <c r="P30" s="22">
        <f t="shared" si="15"/>
        <v>1.5</v>
      </c>
      <c r="Q30" s="22">
        <f t="shared" si="15"/>
        <v>1.9000000000000001</v>
      </c>
      <c r="R30" s="22">
        <f t="shared" si="15"/>
        <v>2.8</v>
      </c>
      <c r="S30" s="22">
        <f t="shared" si="15"/>
        <v>2.6</v>
      </c>
      <c r="T30" s="22">
        <f t="shared" si="15"/>
        <v>1.9000000000000001</v>
      </c>
      <c r="U30" s="22">
        <f>U15+U17</f>
        <v>1</v>
      </c>
      <c r="V30" s="22">
        <f>V15+V17</f>
        <v>0.6</v>
      </c>
      <c r="W30" s="22">
        <f>W15+W17</f>
        <v>1.1</v>
      </c>
      <c r="X30" s="22">
        <f>X15+X17</f>
        <v>0.5</v>
      </c>
      <c r="Y30" s="22">
        <f t="shared" si="15"/>
        <v>14.9</v>
      </c>
      <c r="Z30" s="22">
        <f t="shared" si="15"/>
        <v>12.6</v>
      </c>
      <c r="AA30" s="22">
        <f t="shared" si="15"/>
        <v>10.299999999999999</v>
      </c>
      <c r="AB30" s="27">
        <f>SUM(AB16,AB18,AB22)</f>
        <v>7.000000000000001</v>
      </c>
      <c r="AC30" s="27">
        <f>SUM(AC16,AC18,AC22)</f>
        <v>4.199999999999999</v>
      </c>
      <c r="AD30" s="27">
        <f>SUM(AD16,AD18,AD22)</f>
        <v>7.5</v>
      </c>
      <c r="AE30" s="27">
        <f>SUM(AE16,AE18,AE22)</f>
        <v>16.4</v>
      </c>
      <c r="AF30" s="27">
        <f>SUM(AF16,AF18,AF22)</f>
        <v>22.4</v>
      </c>
      <c r="AG30" s="27">
        <f>SUM(AG16,AG18,AG22)</f>
        <v>19.5</v>
      </c>
      <c r="AH30" s="27">
        <f>SUM(AH16,AH18,AH22)</f>
        <v>29.4</v>
      </c>
      <c r="AI30" s="28">
        <f>SUM(AI16,AI18,AI22)</f>
        <v>36.4</v>
      </c>
    </row>
    <row r="31" spans="1:35" ht="14.25" thickBot="1">
      <c r="A31" s="45"/>
      <c r="B31" s="52" t="s">
        <v>52</v>
      </c>
      <c r="C31" s="16">
        <f>C20+C22</f>
        <v>21.1</v>
      </c>
      <c r="D31" s="23">
        <f>+D22</f>
        <v>0.1</v>
      </c>
      <c r="E31" s="23">
        <f aca="true" t="shared" si="16" ref="D31:AA31">E20+E22</f>
        <v>2.3000000000000003</v>
      </c>
      <c r="F31" s="23">
        <f t="shared" si="16"/>
        <v>6.7</v>
      </c>
      <c r="G31" s="23">
        <f t="shared" si="16"/>
        <v>5.4</v>
      </c>
      <c r="H31" s="23">
        <f t="shared" si="16"/>
        <v>3.3</v>
      </c>
      <c r="I31" s="23">
        <f t="shared" si="16"/>
        <v>2.3</v>
      </c>
      <c r="J31" s="23">
        <f t="shared" si="16"/>
        <v>2.1</v>
      </c>
      <c r="K31" s="23">
        <f t="shared" si="16"/>
        <v>1.6</v>
      </c>
      <c r="L31" s="23">
        <f t="shared" si="16"/>
        <v>1.9</v>
      </c>
      <c r="M31" s="23">
        <f t="shared" si="16"/>
        <v>2.2</v>
      </c>
      <c r="N31" s="23">
        <f t="shared" si="16"/>
        <v>1.3</v>
      </c>
      <c r="O31" s="23">
        <f t="shared" si="16"/>
        <v>1.8</v>
      </c>
      <c r="P31" s="23">
        <f t="shared" si="16"/>
        <v>1.2000000000000002</v>
      </c>
      <c r="Q31" s="23">
        <f t="shared" si="16"/>
        <v>1.4000000000000001</v>
      </c>
      <c r="R31" s="23">
        <f t="shared" si="16"/>
        <v>2.6999999999999997</v>
      </c>
      <c r="S31" s="23">
        <f>+S22</f>
        <v>1.5</v>
      </c>
      <c r="T31" s="23">
        <f t="shared" si="16"/>
        <v>3.1</v>
      </c>
      <c r="U31" s="23">
        <f t="shared" si="16"/>
        <v>2.6</v>
      </c>
      <c r="V31" s="23">
        <f>+V22</f>
        <v>1.4</v>
      </c>
      <c r="W31" s="23">
        <f>W22</f>
        <v>0.9</v>
      </c>
      <c r="X31" s="23">
        <f t="shared" si="16"/>
        <v>0.5</v>
      </c>
      <c r="Y31" s="23">
        <f t="shared" si="16"/>
        <v>156.10000000000002</v>
      </c>
      <c r="Z31" s="23">
        <f t="shared" si="16"/>
        <v>126.9</v>
      </c>
      <c r="AA31" s="23">
        <f t="shared" si="16"/>
        <v>94.7</v>
      </c>
      <c r="AB31" s="29">
        <f aca="true" t="shared" si="17" ref="D31:AI31">SUM(AB20:AB21)</f>
        <v>10.9</v>
      </c>
      <c r="AC31" s="29">
        <f t="shared" si="17"/>
        <v>4.6000000000000005</v>
      </c>
      <c r="AD31" s="29">
        <f t="shared" si="17"/>
        <v>2.6</v>
      </c>
      <c r="AE31" s="29">
        <f t="shared" si="17"/>
        <v>1.8</v>
      </c>
      <c r="AF31" s="29">
        <f t="shared" si="17"/>
        <v>0.4</v>
      </c>
      <c r="AG31" s="29">
        <f t="shared" si="17"/>
        <v>0.6000000000000001</v>
      </c>
      <c r="AH31" s="29">
        <f t="shared" si="17"/>
        <v>0.4</v>
      </c>
      <c r="AI31" s="30">
        <f t="shared" si="17"/>
        <v>0.4</v>
      </c>
    </row>
    <row r="32" spans="1:35" ht="13.5">
      <c r="A32" s="20"/>
      <c r="C32" s="15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5"/>
      <c r="AC32" s="15"/>
      <c r="AD32" s="15"/>
      <c r="AE32" s="15"/>
      <c r="AF32" s="15"/>
      <c r="AG32" s="15"/>
      <c r="AH32" s="15"/>
      <c r="AI32" s="15"/>
    </row>
    <row r="33" spans="1:35" ht="13.5">
      <c r="A33" s="20"/>
      <c r="B33" s="15"/>
      <c r="C33" s="15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5"/>
      <c r="AC33" s="15"/>
      <c r="AD33" s="15"/>
      <c r="AE33" s="15"/>
      <c r="AF33" s="15"/>
      <c r="AG33" s="15"/>
      <c r="AH33" s="15"/>
      <c r="AI33" s="15"/>
    </row>
    <row r="34" spans="1:35" ht="13.5">
      <c r="A34" s="20"/>
      <c r="B34" s="15"/>
      <c r="C34" s="15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5"/>
      <c r="AC34" s="15"/>
      <c r="AD34" s="15"/>
      <c r="AE34" s="15"/>
      <c r="AF34" s="15"/>
      <c r="AG34" s="15"/>
      <c r="AH34" s="15"/>
      <c r="AI34" s="15"/>
    </row>
    <row r="35" spans="1:35" ht="13.5">
      <c r="A35" s="20"/>
      <c r="B35" s="15"/>
      <c r="C35" s="15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5"/>
      <c r="AC35" s="15"/>
      <c r="AD35" s="15"/>
      <c r="AE35" s="15"/>
      <c r="AF35" s="15"/>
      <c r="AG35" s="15"/>
      <c r="AH35" s="15"/>
      <c r="AI35" s="15"/>
    </row>
    <row r="36" spans="1:35" ht="13.5">
      <c r="A36" s="20"/>
      <c r="B36" s="15"/>
      <c r="C36" s="15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5"/>
      <c r="AC36" s="15"/>
      <c r="AD36" s="15"/>
      <c r="AE36" s="15"/>
      <c r="AF36" s="15"/>
      <c r="AG36" s="15"/>
      <c r="AH36" s="15"/>
      <c r="AI36" s="15"/>
    </row>
    <row r="37" spans="1:35" ht="13.5">
      <c r="A37" s="20"/>
      <c r="B37" s="15"/>
      <c r="C37" s="15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5"/>
      <c r="AC37" s="15"/>
      <c r="AD37" s="15"/>
      <c r="AE37" s="15"/>
      <c r="AF37" s="15"/>
      <c r="AG37" s="15"/>
      <c r="AH37" s="15"/>
      <c r="AI37" s="15"/>
    </row>
    <row r="38" spans="1:35" ht="13.5">
      <c r="A38" s="20"/>
      <c r="B38" s="15"/>
      <c r="C38" s="15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5"/>
      <c r="AC38" s="15"/>
      <c r="AD38" s="15"/>
      <c r="AE38" s="15"/>
      <c r="AF38" s="15"/>
      <c r="AG38" s="15"/>
      <c r="AH38" s="15"/>
      <c r="AI38" s="15"/>
    </row>
    <row r="39" spans="1:35" ht="13.5">
      <c r="A39" s="20"/>
      <c r="B39" s="15"/>
      <c r="C39" s="15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5"/>
      <c r="AC39" s="15"/>
      <c r="AD39" s="15"/>
      <c r="AE39" s="15"/>
      <c r="AF39" s="15"/>
      <c r="AG39" s="15"/>
      <c r="AH39" s="15"/>
      <c r="AI39" s="15"/>
    </row>
    <row r="40" spans="1:35" ht="13.5">
      <c r="A40" s="20"/>
      <c r="B40" s="15"/>
      <c r="C40" s="15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5"/>
      <c r="AC40" s="15"/>
      <c r="AD40" s="15"/>
      <c r="AE40" s="15"/>
      <c r="AF40" s="15"/>
      <c r="AG40" s="15"/>
      <c r="AH40" s="15"/>
      <c r="AI40" s="15"/>
    </row>
    <row r="41" spans="1:35" ht="13.5">
      <c r="A41" s="20"/>
      <c r="B41" s="15"/>
      <c r="C41" s="15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5"/>
      <c r="AC41" s="15"/>
      <c r="AD41" s="15"/>
      <c r="AE41" s="15"/>
      <c r="AF41" s="15"/>
      <c r="AG41" s="15"/>
      <c r="AH41" s="15"/>
      <c r="AI41" s="15"/>
    </row>
    <row r="42" spans="1:35" ht="13.5">
      <c r="A42" s="20"/>
      <c r="B42" s="15"/>
      <c r="C42" s="15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5"/>
      <c r="AC42" s="15"/>
      <c r="AD42" s="15"/>
      <c r="AE42" s="15"/>
      <c r="AF42" s="15"/>
      <c r="AG42" s="15"/>
      <c r="AH42" s="15"/>
      <c r="AI42" s="15"/>
    </row>
    <row r="43" spans="1:35" ht="13.5">
      <c r="A43" s="20"/>
      <c r="B43" s="15"/>
      <c r="C43" s="15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5"/>
      <c r="AC43" s="15"/>
      <c r="AD43" s="15"/>
      <c r="AE43" s="15"/>
      <c r="AF43" s="15"/>
      <c r="AG43" s="15"/>
      <c r="AH43" s="15"/>
      <c r="AI43" s="15"/>
    </row>
    <row r="44" spans="1:35" ht="13.5">
      <c r="A44" s="20"/>
      <c r="B44" s="15"/>
      <c r="C44" s="15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5"/>
      <c r="AC44" s="15"/>
      <c r="AD44" s="15"/>
      <c r="AE44" s="15"/>
      <c r="AF44" s="15"/>
      <c r="AG44" s="15"/>
      <c r="AH44" s="15"/>
      <c r="AI44" s="15"/>
    </row>
    <row r="45" spans="1:35" ht="13.5">
      <c r="A45" s="20"/>
      <c r="B45" s="15"/>
      <c r="C45" s="15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5"/>
      <c r="AC45" s="15"/>
      <c r="AD45" s="15"/>
      <c r="AE45" s="15"/>
      <c r="AF45" s="15"/>
      <c r="AG45" s="15"/>
      <c r="AH45" s="15"/>
      <c r="AI45" s="15"/>
    </row>
    <row r="46" spans="1:35" ht="13.5">
      <c r="A46" s="20"/>
      <c r="B46" s="15"/>
      <c r="C46" s="15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5"/>
      <c r="AC46" s="15"/>
      <c r="AD46" s="15"/>
      <c r="AE46" s="15"/>
      <c r="AF46" s="15"/>
      <c r="AG46" s="15"/>
      <c r="AH46" s="15"/>
      <c r="AI46" s="15"/>
    </row>
    <row r="47" spans="1:35" ht="13.5">
      <c r="A47" s="20"/>
      <c r="B47" s="15"/>
      <c r="C47" s="15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5"/>
      <c r="AC47" s="15"/>
      <c r="AD47" s="15"/>
      <c r="AE47" s="15"/>
      <c r="AF47" s="15"/>
      <c r="AG47" s="15"/>
      <c r="AH47" s="15"/>
      <c r="AI47" s="15"/>
    </row>
    <row r="48" spans="1:35" ht="13.5">
      <c r="A48" s="20"/>
      <c r="B48" s="15"/>
      <c r="C48" s="15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5"/>
      <c r="AC48" s="15"/>
      <c r="AD48" s="15"/>
      <c r="AE48" s="15"/>
      <c r="AF48" s="15"/>
      <c r="AG48" s="15"/>
      <c r="AH48" s="15"/>
      <c r="AI48" s="15"/>
    </row>
    <row r="49" spans="1:35" ht="13.5">
      <c r="A49" s="20"/>
      <c r="B49" s="15"/>
      <c r="C49" s="15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5"/>
      <c r="AC49" s="15"/>
      <c r="AD49" s="15"/>
      <c r="AE49" s="15"/>
      <c r="AF49" s="15"/>
      <c r="AG49" s="15"/>
      <c r="AH49" s="15"/>
      <c r="AI49" s="15"/>
    </row>
    <row r="50" spans="1:35" ht="13.5">
      <c r="A50" s="20"/>
      <c r="C50" s="15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5"/>
      <c r="AC50" s="15"/>
      <c r="AD50" s="15"/>
      <c r="AE50" s="15"/>
      <c r="AF50" s="15"/>
      <c r="AG50" s="15"/>
      <c r="AH50" s="15"/>
      <c r="AI50" s="15"/>
    </row>
    <row r="51" spans="1:35" ht="13.5">
      <c r="A51" s="20"/>
      <c r="C51" s="15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5"/>
      <c r="AC51" s="15"/>
      <c r="AD51" s="15"/>
      <c r="AE51" s="15"/>
      <c r="AF51" s="15"/>
      <c r="AG51" s="15"/>
      <c r="AH51" s="15"/>
      <c r="AI51" s="15"/>
    </row>
    <row r="52" spans="1:35" ht="13.5">
      <c r="A52" s="20"/>
      <c r="C52" s="15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5"/>
      <c r="AC52" s="15"/>
      <c r="AD52" s="15"/>
      <c r="AE52" s="15"/>
      <c r="AF52" s="15"/>
      <c r="AG52" s="15"/>
      <c r="AH52" s="15"/>
      <c r="AI52" s="15"/>
    </row>
  </sheetData>
  <sheetProtection/>
  <mergeCells count="4">
    <mergeCell ref="C4:Z4"/>
    <mergeCell ref="AB4:AI4"/>
    <mergeCell ref="A6:A22"/>
    <mergeCell ref="A23:A31"/>
  </mergeCells>
  <hyperlinks>
    <hyperlink ref="B3" r:id="rId1" display="http://wwwdbtk.mhlw.go.jp/toukei/data/150/1999/toukeihyou/0003567/t0056821/j53_001.html"/>
  </hyperlinks>
  <printOptions/>
  <pageMargins left="0.54" right="0.5" top="0.52" bottom="0.43" header="0.25" footer="0.23"/>
  <pageSetup fitToHeight="1" fitToWidth="1" horizontalDpi="600" verticalDpi="600" orientation="landscape" paperSize="9" scale="43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国立感染症研究所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口腔科学部</dc:creator>
  <cp:keywords/>
  <dc:description/>
  <cp:lastModifiedBy>note8020</cp:lastModifiedBy>
  <cp:lastPrinted>2020-02-20T06:31:24Z</cp:lastPrinted>
  <dcterms:created xsi:type="dcterms:W3CDTF">2002-03-25T05:36:45Z</dcterms:created>
  <dcterms:modified xsi:type="dcterms:W3CDTF">2020-02-20T06:32:47Z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