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.6歳都道府県・政令市・特別区別" sheetId="1" r:id="rId1"/>
    <sheet name="1.6歳都道府県別（政令市・特別区含む）" sheetId="2" r:id="rId2"/>
    <sheet name="1.6歳都道府県別順位（政令市・特別区含む）" sheetId="3" r:id="rId3"/>
  </sheets>
  <definedNames>
    <definedName name="_xlnm.Print_Area" localSheetId="0">'1.6歳都道府県・政令市・特別区別'!$B$1:$S$140</definedName>
    <definedName name="_xlnm.Print_Area" localSheetId="1">'1.6歳都道府県別（政令市・特別区含む）'!$B$1:$S$195</definedName>
    <definedName name="_xlnm.Print_Area" localSheetId="2">'1.6歳都道府県別順位（政令市・特別区含む）'!$B$1:$U$55</definedName>
  </definedNames>
  <calcPr fullCalcOnLoad="1"/>
</workbook>
</file>

<file path=xl/sharedStrings.xml><?xml version="1.0" encoding="utf-8"?>
<sst xmlns="http://schemas.openxmlformats.org/spreadsheetml/2006/main" count="666" uniqueCount="165">
  <si>
    <t>（１）都道府県別</t>
  </si>
  <si>
    <t>対象児数</t>
  </si>
  <si>
    <t>受診児数</t>
  </si>
  <si>
    <t>　　　　　むし歯の型別分類（人）</t>
  </si>
  <si>
    <t>咬合異常</t>
  </si>
  <si>
    <t>その他</t>
  </si>
  <si>
    <t>（人）</t>
  </si>
  <si>
    <t>（本）</t>
  </si>
  <si>
    <t>O1型</t>
  </si>
  <si>
    <t>O2型</t>
  </si>
  <si>
    <t>不詳</t>
  </si>
  <si>
    <t>Ａ型</t>
  </si>
  <si>
    <t>Ｂ型</t>
  </si>
  <si>
    <t>Ｃ型</t>
  </si>
  <si>
    <t>計</t>
  </si>
  <si>
    <t>異常</t>
  </si>
  <si>
    <t>の異常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</si>
  <si>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</si>
  <si>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</si>
  <si>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</si>
  <si>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</si>
  <si>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</si>
  <si>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</si>
  <si>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</si>
  <si>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</si>
  <si>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</si>
  <si>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</si>
  <si>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</si>
  <si>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</si>
  <si>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</si>
  <si>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</si>
  <si>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</si>
  <si>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</si>
  <si>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</si>
  <si>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</si>
  <si>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</si>
  <si>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</si>
  <si>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</si>
  <si>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</si>
  <si>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</si>
  <si>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</si>
  <si>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</si>
  <si>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</si>
  <si>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</si>
  <si>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</si>
  <si>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</si>
  <si>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</si>
  <si>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</si>
  <si>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</si>
  <si>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</si>
  <si>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</si>
  <si>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</si>
  <si>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</si>
  <si>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</si>
  <si>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</si>
  <si>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</si>
  <si>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</si>
  <si>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</si>
  <si>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</si>
  <si>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</si>
  <si>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</si>
  <si>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</si>
  <si>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</si>
  <si>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 xml:space="preserve"> </t>
  </si>
  <si>
    <t>小　　計</t>
  </si>
  <si>
    <t>合    計</t>
  </si>
  <si>
    <t>（２）政令市・特別区</t>
  </si>
  <si>
    <t>むし歯の総数</t>
  </si>
  <si>
    <t>軟組織の</t>
  </si>
  <si>
    <t>札 幌 市</t>
  </si>
  <si>
    <t>仙 台 市</t>
  </si>
  <si>
    <t>千 葉 市</t>
  </si>
  <si>
    <t>横 浜 市</t>
  </si>
  <si>
    <t>川 崎 市</t>
  </si>
  <si>
    <t>名古屋市</t>
  </si>
  <si>
    <t>京 都 市</t>
  </si>
  <si>
    <t>大 阪 市</t>
  </si>
  <si>
    <t>神 戸 市</t>
  </si>
  <si>
    <t>広 島 市</t>
  </si>
  <si>
    <t>北九州市</t>
  </si>
  <si>
    <t>福 岡 市</t>
  </si>
  <si>
    <t>旭 川 市</t>
  </si>
  <si>
    <t>秋 田 市</t>
  </si>
  <si>
    <t>郡 山 市</t>
  </si>
  <si>
    <t>いわき市</t>
  </si>
  <si>
    <t>宇都宮市</t>
  </si>
  <si>
    <t>新 潟 市</t>
  </si>
  <si>
    <t>富 山 市</t>
  </si>
  <si>
    <t>金 沢 市</t>
  </si>
  <si>
    <t>長 野 市</t>
  </si>
  <si>
    <t>岐 阜 市</t>
  </si>
  <si>
    <t>静 岡 市</t>
  </si>
  <si>
    <t>浜 松 市</t>
  </si>
  <si>
    <t>豊 橋 市</t>
  </si>
  <si>
    <t>豊 田 市</t>
  </si>
  <si>
    <t>堺    市</t>
  </si>
  <si>
    <t>姫 路 市</t>
  </si>
  <si>
    <t>和歌山市</t>
  </si>
  <si>
    <t>岡 山 市</t>
  </si>
  <si>
    <t>福 山 市</t>
  </si>
  <si>
    <t>高 松 市</t>
  </si>
  <si>
    <t>松 山 市</t>
  </si>
  <si>
    <t>高 知 市</t>
  </si>
  <si>
    <t>長 崎 市</t>
  </si>
  <si>
    <t>熊 本 市</t>
  </si>
  <si>
    <t>大 分 市</t>
  </si>
  <si>
    <t>宮 崎 市</t>
  </si>
  <si>
    <t>鹿児島市</t>
  </si>
  <si>
    <t>小 樽 市</t>
  </si>
  <si>
    <t>函 館 市</t>
  </si>
  <si>
    <t>相模原市</t>
  </si>
  <si>
    <t>東大阪市</t>
  </si>
  <si>
    <t>尼 崎 市</t>
  </si>
  <si>
    <t>西 宮 市</t>
  </si>
  <si>
    <t>呉    市</t>
  </si>
  <si>
    <t>下 関 市</t>
  </si>
  <si>
    <t>大牟田市</t>
  </si>
  <si>
    <t>佐世保市</t>
  </si>
  <si>
    <t>千代田区</t>
  </si>
  <si>
    <t>中 央 区</t>
  </si>
  <si>
    <t>港    区</t>
  </si>
  <si>
    <t>新 宿 区</t>
  </si>
  <si>
    <t>文 京 区</t>
  </si>
  <si>
    <t>台 東 区</t>
  </si>
  <si>
    <t>墨 田 区</t>
  </si>
  <si>
    <t>江 東 区</t>
  </si>
  <si>
    <t>品 川 区</t>
  </si>
  <si>
    <t>目 黒 区</t>
  </si>
  <si>
    <t>大 田 区</t>
  </si>
  <si>
    <t>世田谷区</t>
  </si>
  <si>
    <t>渋 谷 区</t>
  </si>
  <si>
    <t>中 野 区</t>
  </si>
  <si>
    <t>杉 並 区</t>
  </si>
  <si>
    <t>豊 島 区</t>
  </si>
  <si>
    <t>北    区</t>
  </si>
  <si>
    <t>荒 川 区</t>
  </si>
  <si>
    <t>板 橋 区</t>
  </si>
  <si>
    <t>練 馬 区</t>
  </si>
  <si>
    <t>足 立 区</t>
  </si>
  <si>
    <t>葛 飾 区</t>
  </si>
  <si>
    <t>江戸川区</t>
  </si>
  <si>
    <t xml:space="preserve"> 小  計</t>
  </si>
  <si>
    <t>平成１４年度１歳６か月児歯科健康診査の実施状況</t>
  </si>
  <si>
    <t>むし歯の総数</t>
  </si>
  <si>
    <t>一人平均むし歯数</t>
  </si>
  <si>
    <t>むし歯有病者率</t>
  </si>
  <si>
    <t>軟組織の</t>
  </si>
  <si>
    <t>愛 知 県</t>
  </si>
  <si>
    <t>横須賀市</t>
  </si>
  <si>
    <r>
      <t>奈 良</t>
    </r>
    <r>
      <rPr>
        <sz val="11"/>
        <rFont val="明朝"/>
        <family val="3"/>
      </rPr>
      <t xml:space="preserve"> 市</t>
    </r>
  </si>
  <si>
    <t>倉 敷 市</t>
  </si>
  <si>
    <t>さいたま市</t>
  </si>
  <si>
    <t>平成１４年度母子保健課所管国庫補助事業等に係る実施状況調べ</t>
  </si>
  <si>
    <t>平成１４年度１歳６か月児歯科健康診査の実施状況</t>
  </si>
  <si>
    <t>むし歯の総数</t>
  </si>
  <si>
    <t>一人平均むし歯数
都道府県順位</t>
  </si>
  <si>
    <t>むし歯
有病者率</t>
  </si>
  <si>
    <t>むし歯有病者率
都道府県順位</t>
  </si>
  <si>
    <t>軟組織の</t>
  </si>
  <si>
    <t>愛 知 県</t>
  </si>
  <si>
    <t>とｋ</t>
  </si>
  <si>
    <t>（１）都道府県別（政令市・特別区を含む）</t>
  </si>
  <si>
    <t>（２）都道府県別（政令市・特別区を含まない）</t>
  </si>
  <si>
    <t>（３）政令市・特別区</t>
  </si>
  <si>
    <t>（１）都道府県別（政令市・特別区を含む）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</si>
</sst>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,##0.000_ ;[Red]\-#,##0.000\ "/>
    <numFmt numFmtId="182" formatCode="#,##0.0000_ ;[Red]\-#,##0.0000\ "/>
    <numFmt numFmtId="183" formatCode="#,##0.0_ ;[Red]\-#,##0.0\ "/>
    <numFmt numFmtId="184" formatCode="#,##0_ ;[Red]\-#,##0\ "/>
    <numFmt numFmtId="185" formatCode="#,##0.0;[Red]\-#,##0.0"/>
    <numFmt numFmtId="186" formatCode="0.000E+00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0.000000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6"/>
      <name val="明朝"/>
      <family val="3"/>
    </font>
    <font>
      <sz val="12"/>
      <name val="明朝"/>
      <family val="3"/>
    </font>
    <font>
      <sz val="10"/>
      <name val="明朝"/>
      <family val="3"/>
    </font>
    <font>
      <sz val="9"/>
      <name val="明朝"/>
      <family val="1"/>
    </font>
    <font>
      <sz val="11"/>
      <color indexed="10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5" xfId="0" applyFont="1" applyFill="1" applyAlignment="1">
      <alignment/>
    </xf>
    <xf numFmtId="0" fontId="0" fillId="0" borderId="7" xfId="0" applyFont="1" applyFill="1" applyAlignment="1">
      <alignment horizontal="left"/>
    </xf>
    <xf numFmtId="38" fontId="0" fillId="0" borderId="12" xfId="17" applyFont="1" applyFill="1" applyAlignment="1">
      <alignment/>
    </xf>
    <xf numFmtId="177" fontId="0" fillId="0" borderId="12" xfId="17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5" xfId="0" applyFont="1" applyAlignment="1">
      <alignment/>
    </xf>
    <xf numFmtId="0" fontId="0" fillId="0" borderId="7" xfId="0" applyFont="1" applyAlignment="1">
      <alignment horizontal="left"/>
    </xf>
    <xf numFmtId="38" fontId="0" fillId="0" borderId="12" xfId="17" applyFont="1" applyAlignment="1">
      <alignment/>
    </xf>
    <xf numFmtId="177" fontId="0" fillId="0" borderId="12" xfId="17" applyNumberFormat="1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5" xfId="0" applyFont="1" applyAlignment="1">
      <alignment/>
    </xf>
    <xf numFmtId="0" fontId="0" fillId="0" borderId="7" xfId="0" applyFont="1" applyAlignment="1">
      <alignment/>
    </xf>
    <xf numFmtId="38" fontId="9" fillId="0" borderId="12" xfId="17" applyFont="1" applyFill="1" applyAlignment="1">
      <alignment/>
    </xf>
    <xf numFmtId="3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center"/>
    </xf>
    <xf numFmtId="38" fontId="0" fillId="0" borderId="12" xfId="17" applyFont="1" applyBorder="1" applyAlignment="1">
      <alignment horizontal="right"/>
    </xf>
    <xf numFmtId="177" fontId="0" fillId="0" borderId="12" xfId="17" applyNumberFormat="1" applyFont="1" applyBorder="1" applyAlignment="1">
      <alignment/>
    </xf>
    <xf numFmtId="38" fontId="0" fillId="0" borderId="12" xfId="17" applyFont="1" applyFill="1" applyBorder="1" applyAlignment="1">
      <alignment horizontal="right"/>
    </xf>
    <xf numFmtId="177" fontId="0" fillId="0" borderId="12" xfId="17" applyNumberFormat="1" applyFont="1" applyFill="1" applyBorder="1" applyAlignment="1">
      <alignment/>
    </xf>
    <xf numFmtId="38" fontId="0" fillId="0" borderId="13" xfId="17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38" fontId="9" fillId="0" borderId="12" xfId="17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84" fontId="0" fillId="0" borderId="12" xfId="17" applyNumberFormat="1" applyFill="1" applyAlignment="1">
      <alignment/>
    </xf>
    <xf numFmtId="177" fontId="0" fillId="0" borderId="12" xfId="17" applyNumberFormat="1" applyFill="1" applyAlignment="1">
      <alignment/>
    </xf>
    <xf numFmtId="177" fontId="0" fillId="0" borderId="12" xfId="17" applyNumberFormat="1" applyFill="1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77" fontId="0" fillId="0" borderId="13" xfId="17" applyNumberFormat="1" applyFont="1" applyBorder="1" applyAlignment="1">
      <alignment/>
    </xf>
    <xf numFmtId="3" fontId="7" fillId="0" borderId="4" xfId="0" applyFont="1" applyBorder="1" applyAlignment="1">
      <alignment horizontal="right" shrinkToFit="1"/>
    </xf>
    <xf numFmtId="0" fontId="7" fillId="0" borderId="4" xfId="0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1"/>
  <sheetViews>
    <sheetView tabSelected="1" workbookViewId="0" topLeftCell="A1">
      <pane xSplit="3" ySplit="6" topLeftCell="D50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F71" sqref="F71"/>
    </sheetView>
  </sheetViews>
  <sheetFormatPr defaultColWidth="8.796875" defaultRowHeight="14.25"/>
  <cols>
    <col min="1" max="1" width="0.8984375" style="1" customWidth="1"/>
    <col min="2" max="2" width="3.8984375" style="1" customWidth="1"/>
    <col min="3" max="3" width="10.19921875" style="1" customWidth="1"/>
    <col min="4" max="4" width="10.59765625" style="1" customWidth="1"/>
    <col min="5" max="5" width="9.59765625" style="1" customWidth="1"/>
    <col min="6" max="6" width="11.3984375" style="1" customWidth="1"/>
    <col min="7" max="7" width="8.19921875" style="1" customWidth="1"/>
    <col min="8" max="8" width="8.5" style="1" customWidth="1"/>
    <col min="9" max="11" width="7.59765625" style="1" customWidth="1"/>
    <col min="12" max="12" width="7" style="3" customWidth="1"/>
    <col min="13" max="13" width="5.5" style="3" customWidth="1"/>
    <col min="14" max="14" width="5.3984375" style="3" customWidth="1"/>
    <col min="15" max="15" width="5.69921875" style="3" customWidth="1"/>
    <col min="16" max="16" width="7" style="1" customWidth="1"/>
    <col min="17" max="17" width="7.69921875" style="1" customWidth="1"/>
    <col min="18" max="18" width="7.8984375" style="1" customWidth="1"/>
    <col min="19" max="19" width="6.8984375" style="1" customWidth="1"/>
    <col min="20" max="20" width="13.59765625" style="1" customWidth="1"/>
    <col min="21" max="21" width="13.59765625" style="0" customWidth="1"/>
    <col min="22" max="26" width="7.59765625" style="0" customWidth="1"/>
    <col min="27" max="27" width="10.19921875" style="0" customWidth="1"/>
    <col min="28" max="31" width="7.59765625" style="0" customWidth="1"/>
    <col min="33" max="33" width="15.3984375" style="0" customWidth="1"/>
    <col min="34" max="34" width="14.3984375" style="0" customWidth="1"/>
    <col min="35" max="35" width="10.3984375" style="0" customWidth="1"/>
    <col min="36" max="36" width="7.3984375" style="0" customWidth="1"/>
    <col min="38" max="38" width="10.3984375" style="0" customWidth="1"/>
    <col min="39" max="39" width="3.3984375" style="0" customWidth="1"/>
    <col min="40" max="40" width="13.3984375" style="0" customWidth="1"/>
    <col min="41" max="41" width="10.3984375" style="0" customWidth="1"/>
    <col min="42" max="42" width="14.3984375" style="0" customWidth="1"/>
  </cols>
  <sheetData>
    <row r="1" ht="18.75">
      <c r="B1" s="2" t="s">
        <v>142</v>
      </c>
    </row>
    <row r="2" ht="27.75" customHeight="1"/>
    <row r="3" spans="1:5" ht="14.25">
      <c r="A3" s="4"/>
      <c r="B3" s="5" t="s">
        <v>0</v>
      </c>
      <c r="C3" s="4"/>
      <c r="D3" s="4"/>
      <c r="E3" s="4"/>
    </row>
    <row r="4" spans="1:5" ht="14.25">
      <c r="A4" s="4"/>
      <c r="B4" s="5"/>
      <c r="C4" s="4"/>
      <c r="D4" s="4"/>
      <c r="E4" s="4"/>
    </row>
    <row r="5" spans="2:33" ht="15" customHeight="1">
      <c r="B5" s="6"/>
      <c r="C5" s="7"/>
      <c r="D5" s="8" t="s">
        <v>1</v>
      </c>
      <c r="E5" s="8" t="s">
        <v>2</v>
      </c>
      <c r="F5" s="9" t="s">
        <v>143</v>
      </c>
      <c r="G5" s="63" t="s">
        <v>144</v>
      </c>
      <c r="H5" s="63" t="s">
        <v>145</v>
      </c>
      <c r="I5" s="10" t="s">
        <v>3</v>
      </c>
      <c r="J5" s="11"/>
      <c r="K5" s="11"/>
      <c r="L5" s="12"/>
      <c r="M5" s="12"/>
      <c r="N5" s="12"/>
      <c r="O5" s="12"/>
      <c r="P5" s="13"/>
      <c r="Q5" s="14" t="s">
        <v>146</v>
      </c>
      <c r="R5" s="14" t="s">
        <v>4</v>
      </c>
      <c r="S5" s="15" t="s">
        <v>5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2:33" ht="13.5">
      <c r="B6" s="17"/>
      <c r="C6" s="18"/>
      <c r="D6" s="19" t="s">
        <v>6</v>
      </c>
      <c r="E6" s="19" t="s">
        <v>6</v>
      </c>
      <c r="F6" s="20" t="s">
        <v>7</v>
      </c>
      <c r="G6" s="64"/>
      <c r="H6" s="64"/>
      <c r="I6" s="21" t="s">
        <v>8</v>
      </c>
      <c r="J6" s="21" t="s">
        <v>9</v>
      </c>
      <c r="K6" s="21" t="s">
        <v>10</v>
      </c>
      <c r="L6" s="22" t="s">
        <v>11</v>
      </c>
      <c r="M6" s="22" t="s">
        <v>12</v>
      </c>
      <c r="N6" s="22" t="s">
        <v>13</v>
      </c>
      <c r="O6" s="23" t="s">
        <v>10</v>
      </c>
      <c r="P6" s="24" t="s">
        <v>14</v>
      </c>
      <c r="Q6" s="25" t="s">
        <v>15</v>
      </c>
      <c r="R6" s="26"/>
      <c r="S6" s="27" t="s">
        <v>16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20" s="32" customFormat="1" ht="13.5">
      <c r="A7" s="3"/>
      <c r="B7" s="28">
        <v>1</v>
      </c>
      <c r="C7" s="29" t="s">
        <v>17</v>
      </c>
      <c r="D7" s="30">
        <v>25386</v>
      </c>
      <c r="E7" s="30">
        <v>22754</v>
      </c>
      <c r="F7" s="30">
        <v>4691</v>
      </c>
      <c r="G7" s="31">
        <f aca="true" t="shared" si="0" ref="G7:G53">F7/E7</f>
        <v>0.20616155401248132</v>
      </c>
      <c r="H7" s="31">
        <f aca="true" t="shared" si="1" ref="H7:H53">P7/E7*100</f>
        <v>6.187923002549002</v>
      </c>
      <c r="I7" s="30">
        <v>13350</v>
      </c>
      <c r="J7" s="30">
        <v>6663</v>
      </c>
      <c r="K7" s="30">
        <v>1333</v>
      </c>
      <c r="L7" s="30">
        <v>1083</v>
      </c>
      <c r="M7" s="30">
        <v>194</v>
      </c>
      <c r="N7" s="30">
        <v>80</v>
      </c>
      <c r="O7" s="30">
        <v>51</v>
      </c>
      <c r="P7" s="30">
        <v>1408</v>
      </c>
      <c r="Q7" s="30">
        <v>1213</v>
      </c>
      <c r="R7" s="30">
        <v>1684</v>
      </c>
      <c r="S7" s="30">
        <v>603</v>
      </c>
      <c r="T7" s="3"/>
    </row>
    <row r="8" spans="2:19" ht="13.5">
      <c r="B8" s="33">
        <v>2</v>
      </c>
      <c r="C8" s="34" t="s">
        <v>18</v>
      </c>
      <c r="D8" s="35">
        <v>12134</v>
      </c>
      <c r="E8" s="35">
        <v>11481</v>
      </c>
      <c r="F8" s="35">
        <v>2056</v>
      </c>
      <c r="G8" s="36">
        <f t="shared" si="0"/>
        <v>0.17907847748453967</v>
      </c>
      <c r="H8" s="36">
        <f t="shared" si="1"/>
        <v>5.757338210957234</v>
      </c>
      <c r="I8" s="35">
        <v>7382</v>
      </c>
      <c r="J8" s="35">
        <v>3066</v>
      </c>
      <c r="K8" s="35">
        <v>372</v>
      </c>
      <c r="L8" s="30">
        <v>548</v>
      </c>
      <c r="M8" s="30">
        <v>67</v>
      </c>
      <c r="N8" s="30">
        <v>39</v>
      </c>
      <c r="O8" s="30">
        <v>7</v>
      </c>
      <c r="P8" s="35">
        <f aca="true" t="shared" si="2" ref="P8:P14">SUM(L8:O8)</f>
        <v>661</v>
      </c>
      <c r="Q8" s="35">
        <v>374</v>
      </c>
      <c r="R8" s="35">
        <v>883</v>
      </c>
      <c r="S8" s="35">
        <v>729</v>
      </c>
    </row>
    <row r="9" spans="2:19" ht="13.5">
      <c r="B9" s="33">
        <v>3</v>
      </c>
      <c r="C9" s="34" t="s">
        <v>19</v>
      </c>
      <c r="D9" s="35">
        <v>12253</v>
      </c>
      <c r="E9" s="35">
        <v>11676</v>
      </c>
      <c r="F9" s="35">
        <v>1731</v>
      </c>
      <c r="G9" s="36">
        <f t="shared" si="0"/>
        <v>0.14825282631038025</v>
      </c>
      <c r="H9" s="36">
        <f t="shared" si="1"/>
        <v>4.950325453922576</v>
      </c>
      <c r="I9" s="35">
        <v>5404</v>
      </c>
      <c r="J9" s="35">
        <v>5586</v>
      </c>
      <c r="K9" s="35">
        <v>112</v>
      </c>
      <c r="L9" s="30">
        <v>510</v>
      </c>
      <c r="M9" s="30">
        <v>45</v>
      </c>
      <c r="N9" s="30">
        <v>23</v>
      </c>
      <c r="O9" s="30">
        <v>0</v>
      </c>
      <c r="P9" s="35">
        <f t="shared" si="2"/>
        <v>578</v>
      </c>
      <c r="Q9" s="35">
        <v>208</v>
      </c>
      <c r="R9" s="35">
        <v>665</v>
      </c>
      <c r="S9" s="35">
        <v>241</v>
      </c>
    </row>
    <row r="10" spans="2:19" ht="13.5">
      <c r="B10" s="33">
        <v>4</v>
      </c>
      <c r="C10" s="34" t="s">
        <v>20</v>
      </c>
      <c r="D10" s="35">
        <v>11629</v>
      </c>
      <c r="E10" s="35">
        <v>10861</v>
      </c>
      <c r="F10" s="35">
        <v>2364</v>
      </c>
      <c r="G10" s="36">
        <f t="shared" si="0"/>
        <v>0.2176595156983703</v>
      </c>
      <c r="H10" s="36">
        <f t="shared" si="1"/>
        <v>6.564773041156431</v>
      </c>
      <c r="I10" s="35">
        <v>6259</v>
      </c>
      <c r="J10" s="35">
        <v>1817</v>
      </c>
      <c r="K10" s="35">
        <v>1412</v>
      </c>
      <c r="L10" s="30">
        <v>573</v>
      </c>
      <c r="M10" s="30">
        <v>76</v>
      </c>
      <c r="N10" s="30">
        <v>30</v>
      </c>
      <c r="O10" s="30">
        <v>34</v>
      </c>
      <c r="P10" s="35">
        <f t="shared" si="2"/>
        <v>713</v>
      </c>
      <c r="Q10" s="35">
        <v>259</v>
      </c>
      <c r="R10" s="35">
        <v>965</v>
      </c>
      <c r="S10" s="35">
        <v>249</v>
      </c>
    </row>
    <row r="11" spans="2:19" ht="13.5">
      <c r="B11" s="33">
        <v>5</v>
      </c>
      <c r="C11" s="34" t="s">
        <v>21</v>
      </c>
      <c r="D11" s="35">
        <v>6147</v>
      </c>
      <c r="E11" s="35">
        <v>5828</v>
      </c>
      <c r="F11" s="35">
        <v>1247</v>
      </c>
      <c r="G11" s="36">
        <f t="shared" si="0"/>
        <v>0.21396705559368565</v>
      </c>
      <c r="H11" s="36">
        <f t="shared" si="1"/>
        <v>6.7089910775566235</v>
      </c>
      <c r="I11" s="35">
        <v>4368</v>
      </c>
      <c r="J11" s="35">
        <v>880</v>
      </c>
      <c r="K11" s="35">
        <v>189</v>
      </c>
      <c r="L11" s="30">
        <v>321</v>
      </c>
      <c r="M11" s="30">
        <v>50</v>
      </c>
      <c r="N11" s="30">
        <v>11</v>
      </c>
      <c r="O11" s="30">
        <v>9</v>
      </c>
      <c r="P11" s="35">
        <f t="shared" si="2"/>
        <v>391</v>
      </c>
      <c r="Q11" s="35">
        <v>80</v>
      </c>
      <c r="R11" s="35">
        <v>378</v>
      </c>
      <c r="S11" s="35">
        <v>87</v>
      </c>
    </row>
    <row r="12" spans="2:19" ht="13.5">
      <c r="B12" s="33">
        <v>6</v>
      </c>
      <c r="C12" s="34" t="s">
        <v>22</v>
      </c>
      <c r="D12" s="35">
        <v>10992</v>
      </c>
      <c r="E12" s="35">
        <v>10733</v>
      </c>
      <c r="F12" s="35">
        <v>1544</v>
      </c>
      <c r="G12" s="36">
        <f t="shared" si="0"/>
        <v>0.14385539923600113</v>
      </c>
      <c r="H12" s="36">
        <f t="shared" si="1"/>
        <v>4.695798006149259</v>
      </c>
      <c r="I12" s="35">
        <v>7648</v>
      </c>
      <c r="J12" s="35">
        <v>2455</v>
      </c>
      <c r="K12" s="35">
        <v>126</v>
      </c>
      <c r="L12" s="30">
        <v>422</v>
      </c>
      <c r="M12" s="30">
        <v>44</v>
      </c>
      <c r="N12" s="30">
        <v>32</v>
      </c>
      <c r="O12" s="30">
        <v>6</v>
      </c>
      <c r="P12" s="35">
        <f t="shared" si="2"/>
        <v>504</v>
      </c>
      <c r="Q12" s="35">
        <v>158</v>
      </c>
      <c r="R12" s="35">
        <v>597</v>
      </c>
      <c r="S12" s="35">
        <v>198</v>
      </c>
    </row>
    <row r="13" spans="2:19" ht="13.5">
      <c r="B13" s="33">
        <v>7</v>
      </c>
      <c r="C13" s="34" t="s">
        <v>23</v>
      </c>
      <c r="D13" s="35">
        <v>13146</v>
      </c>
      <c r="E13" s="35">
        <v>12510</v>
      </c>
      <c r="F13" s="35">
        <v>2018</v>
      </c>
      <c r="G13" s="36">
        <f t="shared" si="0"/>
        <v>0.1613109512390088</v>
      </c>
      <c r="H13" s="36">
        <f t="shared" si="1"/>
        <v>5.739408473221423</v>
      </c>
      <c r="I13" s="35">
        <v>3896</v>
      </c>
      <c r="J13" s="35">
        <v>7681</v>
      </c>
      <c r="K13" s="35">
        <v>215</v>
      </c>
      <c r="L13" s="30">
        <v>614</v>
      </c>
      <c r="M13" s="30">
        <v>62</v>
      </c>
      <c r="N13" s="30">
        <v>40</v>
      </c>
      <c r="O13" s="30">
        <v>2</v>
      </c>
      <c r="P13" s="35">
        <f t="shared" si="2"/>
        <v>718</v>
      </c>
      <c r="Q13" s="35">
        <v>300</v>
      </c>
      <c r="R13" s="35">
        <v>902</v>
      </c>
      <c r="S13" s="35">
        <v>350</v>
      </c>
    </row>
    <row r="14" spans="2:19" ht="13.5">
      <c r="B14" s="33">
        <v>8</v>
      </c>
      <c r="C14" s="34" t="s">
        <v>24</v>
      </c>
      <c r="D14" s="35">
        <v>28336</v>
      </c>
      <c r="E14" s="35">
        <v>25391</v>
      </c>
      <c r="F14" s="35">
        <v>3988</v>
      </c>
      <c r="G14" s="36">
        <f t="shared" si="0"/>
        <v>0.15706352644637864</v>
      </c>
      <c r="H14" s="36">
        <f t="shared" si="1"/>
        <v>4.824544129809775</v>
      </c>
      <c r="I14" s="35">
        <v>19572</v>
      </c>
      <c r="J14" s="35">
        <v>3835</v>
      </c>
      <c r="K14" s="35">
        <v>759</v>
      </c>
      <c r="L14" s="30">
        <v>1021</v>
      </c>
      <c r="M14" s="30">
        <v>143</v>
      </c>
      <c r="N14" s="30">
        <v>57</v>
      </c>
      <c r="O14" s="30">
        <v>4</v>
      </c>
      <c r="P14" s="35">
        <f t="shared" si="2"/>
        <v>1225</v>
      </c>
      <c r="Q14" s="35">
        <v>617</v>
      </c>
      <c r="R14" s="35">
        <v>2042</v>
      </c>
      <c r="S14" s="35">
        <v>301</v>
      </c>
    </row>
    <row r="15" spans="1:20" s="37" customFormat="1" ht="13.5">
      <c r="A15" s="3"/>
      <c r="B15" s="28">
        <v>9</v>
      </c>
      <c r="C15" s="29" t="s">
        <v>25</v>
      </c>
      <c r="D15" s="30">
        <v>14465</v>
      </c>
      <c r="E15" s="30">
        <v>13425</v>
      </c>
      <c r="F15" s="30">
        <v>1865</v>
      </c>
      <c r="G15" s="36">
        <f t="shared" si="0"/>
        <v>0.13891992551210428</v>
      </c>
      <c r="H15" s="31">
        <f t="shared" si="1"/>
        <v>4.394785847299814</v>
      </c>
      <c r="I15" s="30">
        <v>6606</v>
      </c>
      <c r="J15" s="30">
        <v>2090</v>
      </c>
      <c r="K15" s="30">
        <v>4139</v>
      </c>
      <c r="L15" s="30">
        <v>464</v>
      </c>
      <c r="M15" s="30">
        <v>50</v>
      </c>
      <c r="N15" s="30">
        <v>19</v>
      </c>
      <c r="O15" s="30">
        <v>57</v>
      </c>
      <c r="P15" s="30">
        <v>590</v>
      </c>
      <c r="Q15" s="30">
        <v>405</v>
      </c>
      <c r="R15" s="30">
        <v>717</v>
      </c>
      <c r="S15" s="30">
        <v>360</v>
      </c>
      <c r="T15" s="3"/>
    </row>
    <row r="16" spans="1:20" s="32" customFormat="1" ht="13.5">
      <c r="A16" s="3"/>
      <c r="B16" s="28">
        <v>10</v>
      </c>
      <c r="C16" s="29" t="s">
        <v>26</v>
      </c>
      <c r="D16" s="30">
        <v>19586</v>
      </c>
      <c r="E16" s="30">
        <v>17863</v>
      </c>
      <c r="F16" s="30">
        <v>2968</v>
      </c>
      <c r="G16" s="36">
        <f t="shared" si="0"/>
        <v>0.1661535016514583</v>
      </c>
      <c r="H16" s="31">
        <f t="shared" si="1"/>
        <v>4.562503498852377</v>
      </c>
      <c r="I16" s="30">
        <v>11047</v>
      </c>
      <c r="J16" s="30">
        <v>1991</v>
      </c>
      <c r="K16" s="30">
        <v>4010</v>
      </c>
      <c r="L16" s="30">
        <v>683</v>
      </c>
      <c r="M16" s="30">
        <v>97</v>
      </c>
      <c r="N16" s="30">
        <v>35</v>
      </c>
      <c r="O16" s="30">
        <v>0</v>
      </c>
      <c r="P16" s="30">
        <f aca="true" t="shared" si="3" ref="P16:P27">SUM(L16:O16)</f>
        <v>815</v>
      </c>
      <c r="Q16" s="30">
        <v>375</v>
      </c>
      <c r="R16" s="30">
        <v>1264</v>
      </c>
      <c r="S16" s="30">
        <v>822</v>
      </c>
      <c r="T16" s="3"/>
    </row>
    <row r="17" spans="1:20" s="38" customFormat="1" ht="13.5">
      <c r="A17" s="1"/>
      <c r="B17" s="33">
        <v>11</v>
      </c>
      <c r="C17" s="34" t="s">
        <v>27</v>
      </c>
      <c r="D17" s="35">
        <v>56099</v>
      </c>
      <c r="E17" s="35">
        <v>50790</v>
      </c>
      <c r="F17" s="35">
        <v>5366</v>
      </c>
      <c r="G17" s="36">
        <f t="shared" si="0"/>
        <v>0.10565071864540264</v>
      </c>
      <c r="H17" s="31">
        <f t="shared" si="1"/>
        <v>3.5696003150226425</v>
      </c>
      <c r="I17" s="35">
        <v>33184</v>
      </c>
      <c r="J17" s="35">
        <v>12919</v>
      </c>
      <c r="K17" s="35">
        <v>2769</v>
      </c>
      <c r="L17" s="30">
        <v>1496</v>
      </c>
      <c r="M17" s="30">
        <v>199</v>
      </c>
      <c r="N17" s="30">
        <v>81</v>
      </c>
      <c r="O17" s="30">
        <v>37</v>
      </c>
      <c r="P17" s="35">
        <f t="shared" si="3"/>
        <v>1813</v>
      </c>
      <c r="Q17" s="35">
        <v>1204</v>
      </c>
      <c r="R17" s="35">
        <v>3748</v>
      </c>
      <c r="S17" s="35">
        <v>2816</v>
      </c>
      <c r="T17" s="1"/>
    </row>
    <row r="18" spans="1:20" s="32" customFormat="1" ht="13.5">
      <c r="A18" s="3"/>
      <c r="B18" s="28">
        <v>12</v>
      </c>
      <c r="C18" s="29" t="s">
        <v>28</v>
      </c>
      <c r="D18" s="30">
        <v>47013</v>
      </c>
      <c r="E18" s="30">
        <v>42185</v>
      </c>
      <c r="F18" s="30">
        <v>4744</v>
      </c>
      <c r="G18" s="31">
        <f t="shared" si="0"/>
        <v>0.11245703449093279</v>
      </c>
      <c r="H18" s="31">
        <f t="shared" si="1"/>
        <v>3.664809766504682</v>
      </c>
      <c r="I18" s="30">
        <v>22604</v>
      </c>
      <c r="J18" s="30">
        <v>16635</v>
      </c>
      <c r="K18" s="30">
        <v>1400</v>
      </c>
      <c r="L18" s="30">
        <v>1309</v>
      </c>
      <c r="M18" s="30">
        <v>161</v>
      </c>
      <c r="N18" s="30">
        <v>72</v>
      </c>
      <c r="O18" s="30">
        <v>4</v>
      </c>
      <c r="P18" s="30">
        <f t="shared" si="3"/>
        <v>1546</v>
      </c>
      <c r="Q18" s="30">
        <v>2328</v>
      </c>
      <c r="R18" s="30">
        <v>3741</v>
      </c>
      <c r="S18" s="30">
        <v>2187</v>
      </c>
      <c r="T18" s="3"/>
    </row>
    <row r="19" spans="2:19" ht="13.5">
      <c r="B19" s="33">
        <v>13</v>
      </c>
      <c r="C19" s="34" t="s">
        <v>29</v>
      </c>
      <c r="D19" s="35">
        <v>35274</v>
      </c>
      <c r="E19" s="35">
        <v>31858</v>
      </c>
      <c r="F19" s="35">
        <v>2699</v>
      </c>
      <c r="G19" s="36">
        <f t="shared" si="0"/>
        <v>0.08471969364052985</v>
      </c>
      <c r="H19" s="36">
        <f t="shared" si="1"/>
        <v>2.818758239688618</v>
      </c>
      <c r="I19" s="35">
        <v>10843</v>
      </c>
      <c r="J19" s="35">
        <v>20113</v>
      </c>
      <c r="K19" s="35">
        <v>4</v>
      </c>
      <c r="L19" s="30">
        <v>733</v>
      </c>
      <c r="M19" s="30">
        <v>104</v>
      </c>
      <c r="N19" s="30">
        <v>61</v>
      </c>
      <c r="O19" s="30">
        <v>0</v>
      </c>
      <c r="P19" s="35">
        <f t="shared" si="3"/>
        <v>898</v>
      </c>
      <c r="Q19" s="35">
        <v>1216</v>
      </c>
      <c r="R19" s="35">
        <v>2838</v>
      </c>
      <c r="S19" s="35">
        <v>2411</v>
      </c>
    </row>
    <row r="20" spans="2:19" ht="13.5">
      <c r="B20" s="33">
        <v>14</v>
      </c>
      <c r="C20" s="34" t="s">
        <v>30</v>
      </c>
      <c r="D20" s="35">
        <v>25874</v>
      </c>
      <c r="E20" s="35">
        <v>23725</v>
      </c>
      <c r="F20" s="35">
        <v>1637</v>
      </c>
      <c r="G20" s="36">
        <f t="shared" si="0"/>
        <v>0.06899894625922023</v>
      </c>
      <c r="H20" s="36">
        <f t="shared" si="1"/>
        <v>2.3940990516332983</v>
      </c>
      <c r="I20" s="35">
        <v>13867</v>
      </c>
      <c r="J20" s="35">
        <v>8887</v>
      </c>
      <c r="K20" s="35">
        <v>208</v>
      </c>
      <c r="L20" s="30">
        <v>467</v>
      </c>
      <c r="M20" s="30">
        <v>68</v>
      </c>
      <c r="N20" s="30">
        <v>28</v>
      </c>
      <c r="O20" s="30">
        <v>5</v>
      </c>
      <c r="P20" s="35">
        <f t="shared" si="3"/>
        <v>568</v>
      </c>
      <c r="Q20" s="35">
        <v>1354</v>
      </c>
      <c r="R20" s="35">
        <v>1903</v>
      </c>
      <c r="S20" s="35">
        <v>2710</v>
      </c>
    </row>
    <row r="21" spans="2:19" ht="13.5">
      <c r="B21" s="33">
        <v>15</v>
      </c>
      <c r="C21" s="34" t="s">
        <v>31</v>
      </c>
      <c r="D21" s="35">
        <v>16698</v>
      </c>
      <c r="E21" s="35">
        <v>15807</v>
      </c>
      <c r="F21" s="35">
        <v>2061</v>
      </c>
      <c r="G21" s="36">
        <f t="shared" si="0"/>
        <v>0.13038527234769406</v>
      </c>
      <c r="H21" s="36">
        <f t="shared" si="1"/>
        <v>4.1943442778515845</v>
      </c>
      <c r="I21" s="35">
        <v>0</v>
      </c>
      <c r="J21" s="35">
        <v>0</v>
      </c>
      <c r="K21" s="35">
        <v>15144</v>
      </c>
      <c r="L21" s="30">
        <v>568</v>
      </c>
      <c r="M21" s="30">
        <v>61</v>
      </c>
      <c r="N21" s="30">
        <v>34</v>
      </c>
      <c r="O21" s="30">
        <v>0</v>
      </c>
      <c r="P21" s="35">
        <f t="shared" si="3"/>
        <v>663</v>
      </c>
      <c r="Q21" s="35">
        <v>70</v>
      </c>
      <c r="R21" s="35">
        <v>425</v>
      </c>
      <c r="S21" s="35">
        <v>0</v>
      </c>
    </row>
    <row r="22" spans="2:19" ht="13.5">
      <c r="B22" s="33">
        <v>16</v>
      </c>
      <c r="C22" s="34" t="s">
        <v>32</v>
      </c>
      <c r="D22" s="35">
        <v>6938</v>
      </c>
      <c r="E22" s="35">
        <v>6754</v>
      </c>
      <c r="F22" s="35">
        <v>486</v>
      </c>
      <c r="G22" s="36">
        <f t="shared" si="0"/>
        <v>0.07195735860230974</v>
      </c>
      <c r="H22" s="36">
        <f t="shared" si="1"/>
        <v>2.368966538347646</v>
      </c>
      <c r="I22" s="35">
        <v>3082</v>
      </c>
      <c r="J22" s="35">
        <v>3512</v>
      </c>
      <c r="K22" s="35">
        <v>0</v>
      </c>
      <c r="L22" s="30">
        <v>143</v>
      </c>
      <c r="M22" s="30">
        <v>13</v>
      </c>
      <c r="N22" s="30">
        <v>4</v>
      </c>
      <c r="O22" s="30">
        <v>0</v>
      </c>
      <c r="P22" s="35">
        <f t="shared" si="3"/>
        <v>160</v>
      </c>
      <c r="Q22" s="35">
        <v>83</v>
      </c>
      <c r="R22" s="35">
        <v>508</v>
      </c>
      <c r="S22" s="35">
        <v>201</v>
      </c>
    </row>
    <row r="23" spans="2:19" ht="13.5">
      <c r="B23" s="33">
        <v>17</v>
      </c>
      <c r="C23" s="29" t="s">
        <v>33</v>
      </c>
      <c r="D23" s="35">
        <v>6769</v>
      </c>
      <c r="E23" s="35">
        <v>6553</v>
      </c>
      <c r="F23" s="35">
        <v>486</v>
      </c>
      <c r="G23" s="36">
        <f t="shared" si="0"/>
        <v>0.07416450480695864</v>
      </c>
      <c r="H23" s="36">
        <f t="shared" si="1"/>
        <v>2.9604761178086374</v>
      </c>
      <c r="I23" s="35">
        <v>4631</v>
      </c>
      <c r="J23" s="35">
        <v>1724</v>
      </c>
      <c r="K23" s="35">
        <v>4</v>
      </c>
      <c r="L23" s="30">
        <v>169</v>
      </c>
      <c r="M23" s="30">
        <v>21</v>
      </c>
      <c r="N23" s="30">
        <v>4</v>
      </c>
      <c r="O23" s="30">
        <v>0</v>
      </c>
      <c r="P23" s="35">
        <f t="shared" si="3"/>
        <v>194</v>
      </c>
      <c r="Q23" s="35">
        <v>49</v>
      </c>
      <c r="R23" s="35">
        <v>520</v>
      </c>
      <c r="S23" s="35">
        <v>355</v>
      </c>
    </row>
    <row r="24" spans="2:19" ht="13.5">
      <c r="B24" s="33">
        <v>18</v>
      </c>
      <c r="C24" s="34" t="s">
        <v>34</v>
      </c>
      <c r="D24" s="35">
        <v>7842</v>
      </c>
      <c r="E24" s="35">
        <v>7589</v>
      </c>
      <c r="F24" s="35">
        <v>813</v>
      </c>
      <c r="G24" s="36">
        <f t="shared" si="0"/>
        <v>0.10712873896429043</v>
      </c>
      <c r="H24" s="36">
        <f t="shared" si="1"/>
        <v>3.2020028989326654</v>
      </c>
      <c r="I24" s="35">
        <v>6839</v>
      </c>
      <c r="J24" s="35">
        <v>346</v>
      </c>
      <c r="K24" s="35">
        <v>149</v>
      </c>
      <c r="L24" s="30">
        <v>193</v>
      </c>
      <c r="M24" s="30">
        <v>26</v>
      </c>
      <c r="N24" s="30">
        <v>14</v>
      </c>
      <c r="O24" s="30">
        <v>10</v>
      </c>
      <c r="P24" s="35">
        <f t="shared" si="3"/>
        <v>243</v>
      </c>
      <c r="Q24" s="35">
        <v>82</v>
      </c>
      <c r="R24" s="35">
        <v>430</v>
      </c>
      <c r="S24" s="35">
        <v>377</v>
      </c>
    </row>
    <row r="25" spans="1:20" s="32" customFormat="1" ht="13.5">
      <c r="A25" s="3"/>
      <c r="B25" s="28">
        <v>19</v>
      </c>
      <c r="C25" s="29" t="s">
        <v>35</v>
      </c>
      <c r="D25" s="30">
        <v>8275</v>
      </c>
      <c r="E25" s="30">
        <v>7349</v>
      </c>
      <c r="F25" s="30">
        <v>1006</v>
      </c>
      <c r="G25" s="31">
        <f t="shared" si="0"/>
        <v>0.13688937270376922</v>
      </c>
      <c r="H25" s="31">
        <f t="shared" si="1"/>
        <v>4.449584977547966</v>
      </c>
      <c r="I25" s="30">
        <v>5979</v>
      </c>
      <c r="J25" s="30">
        <v>944</v>
      </c>
      <c r="K25" s="30">
        <v>79</v>
      </c>
      <c r="L25" s="30">
        <v>264</v>
      </c>
      <c r="M25" s="30">
        <v>30</v>
      </c>
      <c r="N25" s="30">
        <v>12</v>
      </c>
      <c r="O25" s="30">
        <v>21</v>
      </c>
      <c r="P25" s="30">
        <f t="shared" si="3"/>
        <v>327</v>
      </c>
      <c r="Q25" s="30">
        <v>255</v>
      </c>
      <c r="R25" s="30">
        <v>367</v>
      </c>
      <c r="S25" s="30">
        <v>334</v>
      </c>
      <c r="T25" s="3"/>
    </row>
    <row r="26" spans="2:19" ht="13.5">
      <c r="B26" s="33">
        <v>20</v>
      </c>
      <c r="C26" s="34" t="s">
        <v>36</v>
      </c>
      <c r="D26" s="35">
        <v>17172</v>
      </c>
      <c r="E26" s="35">
        <v>15686</v>
      </c>
      <c r="F26" s="35">
        <v>2020</v>
      </c>
      <c r="G26" s="36">
        <f t="shared" si="0"/>
        <v>0.12877725360193804</v>
      </c>
      <c r="H26" s="36">
        <f t="shared" si="1"/>
        <v>4.022695397169451</v>
      </c>
      <c r="I26" s="35">
        <v>12341</v>
      </c>
      <c r="J26" s="35">
        <v>2714</v>
      </c>
      <c r="K26" s="35">
        <v>0</v>
      </c>
      <c r="L26" s="30">
        <v>516</v>
      </c>
      <c r="M26" s="30">
        <v>70</v>
      </c>
      <c r="N26" s="30">
        <v>45</v>
      </c>
      <c r="O26" s="30">
        <v>0</v>
      </c>
      <c r="P26" s="35">
        <f t="shared" si="3"/>
        <v>631</v>
      </c>
      <c r="Q26" s="35">
        <v>378</v>
      </c>
      <c r="R26" s="35">
        <v>914</v>
      </c>
      <c r="S26" s="35">
        <v>160</v>
      </c>
    </row>
    <row r="27" spans="1:20" s="32" customFormat="1" ht="13.5">
      <c r="A27" s="3"/>
      <c r="B27" s="28">
        <v>21</v>
      </c>
      <c r="C27" s="29" t="s">
        <v>37</v>
      </c>
      <c r="D27" s="30">
        <v>16175</v>
      </c>
      <c r="E27" s="30">
        <v>15325</v>
      </c>
      <c r="F27" s="30">
        <v>1557</v>
      </c>
      <c r="G27" s="31">
        <f t="shared" si="0"/>
        <v>0.10159869494290376</v>
      </c>
      <c r="H27" s="31">
        <f t="shared" si="1"/>
        <v>3.5758564437194127</v>
      </c>
      <c r="I27" s="30">
        <v>9838</v>
      </c>
      <c r="J27" s="30">
        <v>4692</v>
      </c>
      <c r="K27" s="30">
        <v>247</v>
      </c>
      <c r="L27" s="30">
        <v>458</v>
      </c>
      <c r="M27" s="30">
        <v>58</v>
      </c>
      <c r="N27" s="30">
        <v>32</v>
      </c>
      <c r="O27" s="30">
        <v>0</v>
      </c>
      <c r="P27" s="30">
        <f t="shared" si="3"/>
        <v>548</v>
      </c>
      <c r="Q27" s="30">
        <v>627</v>
      </c>
      <c r="R27" s="30">
        <v>959</v>
      </c>
      <c r="S27" s="30">
        <v>624</v>
      </c>
      <c r="T27" s="3"/>
    </row>
    <row r="28" spans="1:20" s="32" customFormat="1" ht="13.5">
      <c r="A28" s="3"/>
      <c r="B28" s="28">
        <v>22</v>
      </c>
      <c r="C28" s="29" t="s">
        <v>38</v>
      </c>
      <c r="D28" s="30">
        <v>25592</v>
      </c>
      <c r="E28" s="30">
        <v>24038</v>
      </c>
      <c r="F28" s="30">
        <v>1673</v>
      </c>
      <c r="G28" s="31">
        <f t="shared" si="0"/>
        <v>0.06959813628421666</v>
      </c>
      <c r="H28" s="31">
        <f t="shared" si="1"/>
        <v>2.2714036109493305</v>
      </c>
      <c r="I28" s="30">
        <v>18066</v>
      </c>
      <c r="J28" s="30">
        <v>5370</v>
      </c>
      <c r="K28" s="30">
        <v>56</v>
      </c>
      <c r="L28" s="30">
        <v>457</v>
      </c>
      <c r="M28" s="30">
        <v>59</v>
      </c>
      <c r="N28" s="30">
        <v>30</v>
      </c>
      <c r="O28" s="30">
        <v>0</v>
      </c>
      <c r="P28" s="30">
        <v>546</v>
      </c>
      <c r="Q28" s="30">
        <v>241</v>
      </c>
      <c r="R28" s="30">
        <v>1908</v>
      </c>
      <c r="S28" s="30">
        <v>1356</v>
      </c>
      <c r="T28" s="3"/>
    </row>
    <row r="29" spans="2:19" ht="13.5">
      <c r="B29" s="33">
        <v>23</v>
      </c>
      <c r="C29" s="34" t="s">
        <v>147</v>
      </c>
      <c r="D29" s="35">
        <v>45789</v>
      </c>
      <c r="E29" s="35">
        <v>44018</v>
      </c>
      <c r="F29" s="35">
        <v>3835</v>
      </c>
      <c r="G29" s="36">
        <f t="shared" si="0"/>
        <v>0.08712344949793266</v>
      </c>
      <c r="H29" s="36">
        <f t="shared" si="1"/>
        <v>2.880639738288882</v>
      </c>
      <c r="I29" s="35">
        <v>12029</v>
      </c>
      <c r="J29" s="35">
        <v>30721</v>
      </c>
      <c r="K29" s="35">
        <v>0</v>
      </c>
      <c r="L29" s="30">
        <v>1056</v>
      </c>
      <c r="M29" s="30">
        <v>156</v>
      </c>
      <c r="N29" s="30">
        <v>56</v>
      </c>
      <c r="O29" s="30">
        <v>0</v>
      </c>
      <c r="P29" s="35">
        <f aca="true" t="shared" si="4" ref="P29:P39">SUM(L29:O29)</f>
        <v>1268</v>
      </c>
      <c r="Q29" s="35">
        <v>3755</v>
      </c>
      <c r="R29" s="35">
        <v>5141</v>
      </c>
      <c r="S29" s="35">
        <v>1728</v>
      </c>
    </row>
    <row r="30" spans="2:19" ht="13.5">
      <c r="B30" s="33">
        <v>24</v>
      </c>
      <c r="C30" s="34" t="s">
        <v>39</v>
      </c>
      <c r="D30" s="35">
        <v>17985</v>
      </c>
      <c r="E30" s="35">
        <v>16809</v>
      </c>
      <c r="F30" s="35">
        <v>1395</v>
      </c>
      <c r="G30" s="36">
        <f t="shared" si="0"/>
        <v>0.08299125468499019</v>
      </c>
      <c r="H30" s="36">
        <f t="shared" si="1"/>
        <v>2.7604259622821106</v>
      </c>
      <c r="I30" s="35">
        <v>13960</v>
      </c>
      <c r="J30" s="35">
        <v>2083</v>
      </c>
      <c r="K30" s="35">
        <v>272</v>
      </c>
      <c r="L30" s="30">
        <v>350</v>
      </c>
      <c r="M30" s="30">
        <v>64</v>
      </c>
      <c r="N30" s="30">
        <v>22</v>
      </c>
      <c r="O30" s="30">
        <v>28</v>
      </c>
      <c r="P30" s="35">
        <f t="shared" si="4"/>
        <v>464</v>
      </c>
      <c r="Q30" s="35">
        <v>547</v>
      </c>
      <c r="R30" s="35">
        <v>1316</v>
      </c>
      <c r="S30" s="35">
        <v>717</v>
      </c>
    </row>
    <row r="31" spans="2:19" ht="13.5">
      <c r="B31" s="33">
        <v>25</v>
      </c>
      <c r="C31" s="34" t="s">
        <v>40</v>
      </c>
      <c r="D31" s="35">
        <v>14163</v>
      </c>
      <c r="E31" s="35">
        <v>13195</v>
      </c>
      <c r="F31" s="35">
        <v>1034</v>
      </c>
      <c r="G31" s="36">
        <f t="shared" si="0"/>
        <v>0.07836301629405078</v>
      </c>
      <c r="H31" s="36">
        <f t="shared" si="1"/>
        <v>2.7207275483137554</v>
      </c>
      <c r="I31" s="35">
        <v>10891</v>
      </c>
      <c r="J31" s="35">
        <v>1745</v>
      </c>
      <c r="K31" s="35">
        <v>200</v>
      </c>
      <c r="L31" s="30">
        <v>289</v>
      </c>
      <c r="M31" s="30">
        <v>48</v>
      </c>
      <c r="N31" s="30">
        <v>22</v>
      </c>
      <c r="O31" s="30">
        <v>0</v>
      </c>
      <c r="P31" s="35">
        <f t="shared" si="4"/>
        <v>359</v>
      </c>
      <c r="Q31" s="35">
        <v>108</v>
      </c>
      <c r="R31" s="35">
        <v>1036</v>
      </c>
      <c r="S31" s="35">
        <v>0</v>
      </c>
    </row>
    <row r="32" spans="2:19" ht="13.5">
      <c r="B32" s="33">
        <v>26</v>
      </c>
      <c r="C32" s="34" t="s">
        <v>41</v>
      </c>
      <c r="D32" s="35">
        <v>11095</v>
      </c>
      <c r="E32" s="35">
        <v>10388</v>
      </c>
      <c r="F32" s="35">
        <v>906</v>
      </c>
      <c r="G32" s="36">
        <f t="shared" si="0"/>
        <v>0.08721601848286484</v>
      </c>
      <c r="H32" s="36">
        <f t="shared" si="1"/>
        <v>2.9264536003080477</v>
      </c>
      <c r="I32" s="35">
        <v>6513</v>
      </c>
      <c r="J32" s="35">
        <v>3571</v>
      </c>
      <c r="K32" s="35">
        <v>0</v>
      </c>
      <c r="L32" s="30">
        <v>243</v>
      </c>
      <c r="M32" s="30">
        <v>30</v>
      </c>
      <c r="N32" s="30">
        <v>17</v>
      </c>
      <c r="O32" s="30">
        <v>14</v>
      </c>
      <c r="P32" s="35">
        <f t="shared" si="4"/>
        <v>304</v>
      </c>
      <c r="Q32" s="35">
        <v>492</v>
      </c>
      <c r="R32" s="35">
        <v>945</v>
      </c>
      <c r="S32" s="35">
        <v>396</v>
      </c>
    </row>
    <row r="33" spans="1:20" s="32" customFormat="1" ht="13.5">
      <c r="A33" s="3"/>
      <c r="B33" s="28">
        <v>27</v>
      </c>
      <c r="C33" s="29" t="s">
        <v>42</v>
      </c>
      <c r="D33" s="30">
        <v>49862</v>
      </c>
      <c r="E33" s="30">
        <v>45736</v>
      </c>
      <c r="F33" s="30">
        <v>3925</v>
      </c>
      <c r="G33" s="31">
        <f t="shared" si="0"/>
        <v>0.08581861115969915</v>
      </c>
      <c r="H33" s="31">
        <f t="shared" si="1"/>
        <v>2.5953297183837676</v>
      </c>
      <c r="I33" s="30">
        <v>19721</v>
      </c>
      <c r="J33" s="30">
        <v>24771</v>
      </c>
      <c r="K33" s="30">
        <v>0</v>
      </c>
      <c r="L33" s="30">
        <v>941</v>
      </c>
      <c r="M33" s="30">
        <v>169</v>
      </c>
      <c r="N33" s="30">
        <v>59</v>
      </c>
      <c r="O33" s="30">
        <v>18</v>
      </c>
      <c r="P33" s="30">
        <f t="shared" si="4"/>
        <v>1187</v>
      </c>
      <c r="Q33" s="30">
        <v>4749</v>
      </c>
      <c r="R33" s="30">
        <v>4560</v>
      </c>
      <c r="S33" s="30">
        <v>1909</v>
      </c>
      <c r="T33" s="3"/>
    </row>
    <row r="34" spans="2:19" ht="13.5">
      <c r="B34" s="33">
        <v>28</v>
      </c>
      <c r="C34" s="34" t="s">
        <v>43</v>
      </c>
      <c r="D34" s="35">
        <v>25821</v>
      </c>
      <c r="E34" s="35">
        <v>24331</v>
      </c>
      <c r="F34" s="35">
        <v>1713</v>
      </c>
      <c r="G34" s="36">
        <f t="shared" si="0"/>
        <v>0.0704040113435535</v>
      </c>
      <c r="H34" s="36">
        <f t="shared" si="1"/>
        <v>2.4331100242489008</v>
      </c>
      <c r="I34" s="35">
        <v>20380</v>
      </c>
      <c r="J34" s="35">
        <v>3294</v>
      </c>
      <c r="K34" s="35">
        <v>0</v>
      </c>
      <c r="L34" s="30">
        <v>497</v>
      </c>
      <c r="M34" s="30">
        <v>62</v>
      </c>
      <c r="N34" s="30">
        <v>33</v>
      </c>
      <c r="O34" s="30">
        <v>0</v>
      </c>
      <c r="P34" s="35">
        <f t="shared" si="4"/>
        <v>592</v>
      </c>
      <c r="Q34" s="35">
        <v>766</v>
      </c>
      <c r="R34" s="35">
        <v>1606</v>
      </c>
      <c r="S34" s="35">
        <v>716</v>
      </c>
    </row>
    <row r="35" spans="2:19" ht="13.5">
      <c r="B35" s="33">
        <v>29</v>
      </c>
      <c r="C35" s="34" t="s">
        <v>44</v>
      </c>
      <c r="D35" s="35">
        <v>9614</v>
      </c>
      <c r="E35" s="35">
        <v>8308</v>
      </c>
      <c r="F35" s="35">
        <v>474</v>
      </c>
      <c r="G35" s="36">
        <f t="shared" si="0"/>
        <v>0.05705344246509388</v>
      </c>
      <c r="H35" s="36">
        <f t="shared" si="1"/>
        <v>2.0462205103514686</v>
      </c>
      <c r="I35" s="35">
        <v>4122</v>
      </c>
      <c r="J35" s="35">
        <v>3624</v>
      </c>
      <c r="K35" s="35">
        <v>392</v>
      </c>
      <c r="L35" s="30">
        <v>145</v>
      </c>
      <c r="M35" s="30">
        <v>16</v>
      </c>
      <c r="N35" s="30">
        <v>9</v>
      </c>
      <c r="O35" s="30">
        <v>0</v>
      </c>
      <c r="P35" s="35">
        <f t="shared" si="4"/>
        <v>170</v>
      </c>
      <c r="Q35" s="35">
        <v>229</v>
      </c>
      <c r="R35" s="35">
        <v>480</v>
      </c>
      <c r="S35" s="35">
        <v>210</v>
      </c>
    </row>
    <row r="36" spans="2:19" ht="13.5">
      <c r="B36" s="33">
        <v>30</v>
      </c>
      <c r="C36" s="29" t="s">
        <v>45</v>
      </c>
      <c r="D36" s="35">
        <v>5913</v>
      </c>
      <c r="E36" s="35">
        <v>5504</v>
      </c>
      <c r="F36" s="35">
        <v>486</v>
      </c>
      <c r="G36" s="36">
        <f t="shared" si="0"/>
        <v>0.08829941860465117</v>
      </c>
      <c r="H36" s="36">
        <f t="shared" si="1"/>
        <v>3.0704941860465116</v>
      </c>
      <c r="I36" s="35">
        <v>4612</v>
      </c>
      <c r="J36" s="35">
        <v>730</v>
      </c>
      <c r="K36" s="35">
        <v>1</v>
      </c>
      <c r="L36" s="30">
        <v>139</v>
      </c>
      <c r="M36" s="30">
        <v>17</v>
      </c>
      <c r="N36" s="30">
        <v>13</v>
      </c>
      <c r="O36" s="30">
        <v>0</v>
      </c>
      <c r="P36" s="35">
        <f t="shared" si="4"/>
        <v>169</v>
      </c>
      <c r="Q36" s="35">
        <v>215</v>
      </c>
      <c r="R36" s="35">
        <v>359</v>
      </c>
      <c r="S36" s="35">
        <v>59</v>
      </c>
    </row>
    <row r="37" spans="2:19" ht="13.5">
      <c r="B37" s="33">
        <v>31</v>
      </c>
      <c r="C37" s="34" t="s">
        <v>46</v>
      </c>
      <c r="D37" s="35">
        <v>5660</v>
      </c>
      <c r="E37" s="35">
        <v>5412</v>
      </c>
      <c r="F37" s="35">
        <v>489</v>
      </c>
      <c r="G37" s="36">
        <f t="shared" si="0"/>
        <v>0.09035476718403547</v>
      </c>
      <c r="H37" s="36">
        <f t="shared" si="1"/>
        <v>3.19660014781966</v>
      </c>
      <c r="I37" s="35">
        <v>3075</v>
      </c>
      <c r="J37" s="35">
        <v>2138</v>
      </c>
      <c r="K37" s="35">
        <v>0</v>
      </c>
      <c r="L37" s="30">
        <v>146</v>
      </c>
      <c r="M37" s="30">
        <v>16</v>
      </c>
      <c r="N37" s="30">
        <v>9</v>
      </c>
      <c r="O37" s="30">
        <v>2</v>
      </c>
      <c r="P37" s="35">
        <f t="shared" si="4"/>
        <v>173</v>
      </c>
      <c r="Q37" s="35">
        <v>197</v>
      </c>
      <c r="R37" s="35">
        <v>499</v>
      </c>
      <c r="S37" s="35">
        <v>800</v>
      </c>
    </row>
    <row r="38" spans="1:20" s="32" customFormat="1" ht="13.5">
      <c r="A38" s="3"/>
      <c r="B38" s="28">
        <v>32</v>
      </c>
      <c r="C38" s="29" t="s">
        <v>47</v>
      </c>
      <c r="D38" s="30">
        <v>6155</v>
      </c>
      <c r="E38" s="30">
        <v>6115</v>
      </c>
      <c r="F38" s="30">
        <v>804</v>
      </c>
      <c r="G38" s="31">
        <f t="shared" si="0"/>
        <v>0.13147996729354047</v>
      </c>
      <c r="H38" s="31">
        <f t="shared" si="1"/>
        <v>4.856909239574816</v>
      </c>
      <c r="I38" s="30">
        <v>2925</v>
      </c>
      <c r="J38" s="30">
        <v>2797</v>
      </c>
      <c r="K38" s="30">
        <v>96</v>
      </c>
      <c r="L38" s="30">
        <v>221</v>
      </c>
      <c r="M38" s="30">
        <v>23</v>
      </c>
      <c r="N38" s="30">
        <v>25</v>
      </c>
      <c r="O38" s="30">
        <v>28</v>
      </c>
      <c r="P38" s="30">
        <f t="shared" si="4"/>
        <v>297</v>
      </c>
      <c r="Q38" s="30">
        <v>92</v>
      </c>
      <c r="R38" s="30">
        <v>516</v>
      </c>
      <c r="S38" s="30">
        <v>260</v>
      </c>
      <c r="T38" s="3"/>
    </row>
    <row r="39" spans="2:19" ht="13.5">
      <c r="B39" s="33">
        <v>33</v>
      </c>
      <c r="C39" s="34" t="s">
        <v>48</v>
      </c>
      <c r="D39" s="35">
        <v>7299</v>
      </c>
      <c r="E39" s="35">
        <v>6441</v>
      </c>
      <c r="F39" s="35">
        <v>604</v>
      </c>
      <c r="G39" s="36">
        <f t="shared" si="0"/>
        <v>0.09377425865548827</v>
      </c>
      <c r="H39" s="36">
        <f t="shared" si="1"/>
        <v>3.291414376649589</v>
      </c>
      <c r="I39" s="35">
        <v>4754</v>
      </c>
      <c r="J39" s="35">
        <v>1466</v>
      </c>
      <c r="K39" s="35">
        <v>9</v>
      </c>
      <c r="L39" s="30">
        <v>172</v>
      </c>
      <c r="M39" s="30">
        <v>16</v>
      </c>
      <c r="N39" s="30">
        <v>19</v>
      </c>
      <c r="O39" s="30">
        <v>5</v>
      </c>
      <c r="P39" s="35">
        <f t="shared" si="4"/>
        <v>212</v>
      </c>
      <c r="Q39" s="35">
        <v>96</v>
      </c>
      <c r="R39" s="35">
        <v>323</v>
      </c>
      <c r="S39" s="35">
        <v>136</v>
      </c>
    </row>
    <row r="40" spans="1:20" s="32" customFormat="1" ht="13.5">
      <c r="A40" s="3"/>
      <c r="B40" s="28">
        <v>34</v>
      </c>
      <c r="C40" s="29" t="s">
        <v>49</v>
      </c>
      <c r="D40" s="30">
        <v>9967</v>
      </c>
      <c r="E40" s="30">
        <v>8768</v>
      </c>
      <c r="F40" s="30">
        <v>798</v>
      </c>
      <c r="G40" s="31">
        <f t="shared" si="0"/>
        <v>0.09101277372262774</v>
      </c>
      <c r="H40" s="31">
        <f t="shared" si="1"/>
        <v>2.737226277372263</v>
      </c>
      <c r="I40" s="30">
        <v>6976</v>
      </c>
      <c r="J40" s="30">
        <v>1552</v>
      </c>
      <c r="K40" s="30">
        <v>0</v>
      </c>
      <c r="L40" s="30">
        <v>199</v>
      </c>
      <c r="M40" s="30">
        <v>19</v>
      </c>
      <c r="N40" s="30">
        <v>22</v>
      </c>
      <c r="O40" s="30">
        <v>0</v>
      </c>
      <c r="P40" s="30">
        <v>240</v>
      </c>
      <c r="Q40" s="30">
        <v>148</v>
      </c>
      <c r="R40" s="30">
        <v>441</v>
      </c>
      <c r="S40" s="30">
        <v>328</v>
      </c>
      <c r="T40" s="3"/>
    </row>
    <row r="41" spans="2:19" ht="13.5">
      <c r="B41" s="33">
        <v>35</v>
      </c>
      <c r="C41" s="34" t="s">
        <v>50</v>
      </c>
      <c r="D41" s="35">
        <v>11036</v>
      </c>
      <c r="E41" s="35">
        <v>10290</v>
      </c>
      <c r="F41" s="35">
        <v>1156</v>
      </c>
      <c r="G41" s="36">
        <f t="shared" si="0"/>
        <v>0.11234207968901846</v>
      </c>
      <c r="H41" s="36">
        <f t="shared" si="1"/>
        <v>3.58600583090379</v>
      </c>
      <c r="I41" s="35">
        <v>8845</v>
      </c>
      <c r="J41" s="35">
        <v>803</v>
      </c>
      <c r="K41" s="35">
        <v>273</v>
      </c>
      <c r="L41" s="30">
        <v>298</v>
      </c>
      <c r="M41" s="30">
        <v>46</v>
      </c>
      <c r="N41" s="30">
        <v>23</v>
      </c>
      <c r="O41" s="30">
        <v>2</v>
      </c>
      <c r="P41" s="35">
        <f aca="true" t="shared" si="5" ref="P41:P49">SUM(L41:O41)</f>
        <v>369</v>
      </c>
      <c r="Q41" s="35">
        <v>114</v>
      </c>
      <c r="R41" s="35">
        <v>486</v>
      </c>
      <c r="S41" s="35">
        <v>140</v>
      </c>
    </row>
    <row r="42" spans="2:19" ht="13.5">
      <c r="B42" s="33">
        <v>36</v>
      </c>
      <c r="C42" s="34" t="s">
        <v>51</v>
      </c>
      <c r="D42" s="35">
        <v>7010</v>
      </c>
      <c r="E42" s="35">
        <v>6410</v>
      </c>
      <c r="F42" s="35">
        <v>747</v>
      </c>
      <c r="G42" s="36">
        <f t="shared" si="0"/>
        <v>0.11653666146645866</v>
      </c>
      <c r="H42" s="36">
        <f t="shared" si="1"/>
        <v>4.274570982839314</v>
      </c>
      <c r="I42" s="35">
        <v>2311</v>
      </c>
      <c r="J42" s="35">
        <v>3801</v>
      </c>
      <c r="K42" s="35">
        <v>24</v>
      </c>
      <c r="L42" s="30">
        <v>232</v>
      </c>
      <c r="M42" s="30">
        <v>23</v>
      </c>
      <c r="N42" s="30">
        <v>19</v>
      </c>
      <c r="O42" s="30">
        <v>0</v>
      </c>
      <c r="P42" s="35">
        <f t="shared" si="5"/>
        <v>274</v>
      </c>
      <c r="Q42" s="35">
        <v>747</v>
      </c>
      <c r="R42" s="35">
        <v>1402</v>
      </c>
      <c r="S42" s="35">
        <v>105</v>
      </c>
    </row>
    <row r="43" spans="2:19" ht="13.5">
      <c r="B43" s="33">
        <v>37</v>
      </c>
      <c r="C43" s="34" t="s">
        <v>52</v>
      </c>
      <c r="D43" s="35">
        <v>6106</v>
      </c>
      <c r="E43" s="35">
        <v>5561</v>
      </c>
      <c r="F43" s="35">
        <v>490</v>
      </c>
      <c r="G43" s="36">
        <f t="shared" si="0"/>
        <v>0.08811364862434815</v>
      </c>
      <c r="H43" s="36">
        <f t="shared" si="1"/>
        <v>2.9670922495953964</v>
      </c>
      <c r="I43" s="35">
        <v>4055</v>
      </c>
      <c r="J43" s="35">
        <v>855</v>
      </c>
      <c r="K43" s="35">
        <v>486</v>
      </c>
      <c r="L43" s="30">
        <v>131</v>
      </c>
      <c r="M43" s="30">
        <v>16</v>
      </c>
      <c r="N43" s="30">
        <v>8</v>
      </c>
      <c r="O43" s="30">
        <v>10</v>
      </c>
      <c r="P43" s="35">
        <f t="shared" si="5"/>
        <v>165</v>
      </c>
      <c r="Q43" s="35">
        <v>79</v>
      </c>
      <c r="R43" s="35">
        <v>307</v>
      </c>
      <c r="S43" s="35">
        <v>254</v>
      </c>
    </row>
    <row r="44" spans="1:20" s="38" customFormat="1" ht="13.5">
      <c r="A44" s="1"/>
      <c r="B44" s="33">
        <v>38</v>
      </c>
      <c r="C44" s="34" t="s">
        <v>53</v>
      </c>
      <c r="D44" s="35">
        <v>8460</v>
      </c>
      <c r="E44" s="35">
        <v>7440</v>
      </c>
      <c r="F44" s="35">
        <v>827</v>
      </c>
      <c r="G44" s="36">
        <f t="shared" si="0"/>
        <v>0.11115591397849463</v>
      </c>
      <c r="H44" s="36">
        <f t="shared" si="1"/>
        <v>4.260752688172043</v>
      </c>
      <c r="I44" s="35">
        <v>5735</v>
      </c>
      <c r="J44" s="35">
        <v>1320</v>
      </c>
      <c r="K44" s="35">
        <v>68</v>
      </c>
      <c r="L44" s="30">
        <v>206</v>
      </c>
      <c r="M44" s="30">
        <v>34</v>
      </c>
      <c r="N44" s="30">
        <v>35</v>
      </c>
      <c r="O44" s="30">
        <v>42</v>
      </c>
      <c r="P44" s="35">
        <f t="shared" si="5"/>
        <v>317</v>
      </c>
      <c r="Q44" s="35">
        <v>88</v>
      </c>
      <c r="R44" s="35">
        <v>383</v>
      </c>
      <c r="S44" s="35">
        <v>103</v>
      </c>
      <c r="T44" s="1"/>
    </row>
    <row r="45" spans="2:19" ht="13.5">
      <c r="B45" s="33">
        <v>39</v>
      </c>
      <c r="C45" s="29" t="s">
        <v>54</v>
      </c>
      <c r="D45" s="35">
        <v>3638</v>
      </c>
      <c r="E45" s="35">
        <v>3082</v>
      </c>
      <c r="F45" s="35">
        <v>455</v>
      </c>
      <c r="G45" s="36">
        <f t="shared" si="0"/>
        <v>0.14763140817650877</v>
      </c>
      <c r="H45" s="36">
        <f t="shared" si="1"/>
        <v>4.477611940298507</v>
      </c>
      <c r="I45" s="35">
        <v>2640</v>
      </c>
      <c r="J45" s="35">
        <v>258</v>
      </c>
      <c r="K45" s="35">
        <v>46</v>
      </c>
      <c r="L45" s="30">
        <v>116</v>
      </c>
      <c r="M45" s="30">
        <v>15</v>
      </c>
      <c r="N45" s="30">
        <v>6</v>
      </c>
      <c r="O45" s="30">
        <v>1</v>
      </c>
      <c r="P45" s="35">
        <f t="shared" si="5"/>
        <v>138</v>
      </c>
      <c r="Q45" s="35">
        <v>90</v>
      </c>
      <c r="R45" s="35">
        <v>213</v>
      </c>
      <c r="S45" s="35">
        <v>47</v>
      </c>
    </row>
    <row r="46" spans="2:19" ht="13.5">
      <c r="B46" s="33">
        <v>40</v>
      </c>
      <c r="C46" s="34" t="s">
        <v>55</v>
      </c>
      <c r="D46" s="35">
        <v>24175</v>
      </c>
      <c r="E46" s="35">
        <v>20752</v>
      </c>
      <c r="F46" s="35">
        <v>3217</v>
      </c>
      <c r="G46" s="36">
        <f t="shared" si="0"/>
        <v>0.15502120277563608</v>
      </c>
      <c r="H46" s="36">
        <f t="shared" si="1"/>
        <v>4.6067848882035465</v>
      </c>
      <c r="I46" s="35">
        <v>17329</v>
      </c>
      <c r="J46" s="35">
        <v>1591</v>
      </c>
      <c r="K46" s="35">
        <v>876</v>
      </c>
      <c r="L46" s="30">
        <v>764</v>
      </c>
      <c r="M46" s="30">
        <v>139</v>
      </c>
      <c r="N46" s="30">
        <v>53</v>
      </c>
      <c r="O46" s="30">
        <v>0</v>
      </c>
      <c r="P46" s="35">
        <f t="shared" si="5"/>
        <v>956</v>
      </c>
      <c r="Q46" s="35">
        <v>776</v>
      </c>
      <c r="R46" s="35">
        <v>1214</v>
      </c>
      <c r="S46" s="35">
        <v>658</v>
      </c>
    </row>
    <row r="47" spans="2:19" ht="13.5">
      <c r="B47" s="33">
        <v>41</v>
      </c>
      <c r="C47" s="34" t="s">
        <v>56</v>
      </c>
      <c r="D47" s="35">
        <v>8649</v>
      </c>
      <c r="E47" s="35">
        <v>8066</v>
      </c>
      <c r="F47" s="35">
        <v>1148</v>
      </c>
      <c r="G47" s="36">
        <f t="shared" si="0"/>
        <v>0.1423258120505827</v>
      </c>
      <c r="H47" s="36">
        <f t="shared" si="1"/>
        <v>4.723530870319862</v>
      </c>
      <c r="I47" s="35">
        <v>6128</v>
      </c>
      <c r="J47" s="35">
        <v>1043</v>
      </c>
      <c r="K47" s="35">
        <v>514</v>
      </c>
      <c r="L47" s="30">
        <v>307</v>
      </c>
      <c r="M47" s="30">
        <v>53</v>
      </c>
      <c r="N47" s="30">
        <v>21</v>
      </c>
      <c r="O47" s="30">
        <v>0</v>
      </c>
      <c r="P47" s="35">
        <f t="shared" si="5"/>
        <v>381</v>
      </c>
      <c r="Q47" s="35">
        <v>293</v>
      </c>
      <c r="R47" s="35">
        <v>574</v>
      </c>
      <c r="S47" s="35">
        <v>188</v>
      </c>
    </row>
    <row r="48" spans="2:19" ht="13.5">
      <c r="B48" s="33">
        <v>42</v>
      </c>
      <c r="C48" s="34" t="s">
        <v>57</v>
      </c>
      <c r="D48" s="35">
        <v>8174</v>
      </c>
      <c r="E48" s="35">
        <v>7608</v>
      </c>
      <c r="F48" s="35">
        <v>2714</v>
      </c>
      <c r="G48" s="36">
        <f t="shared" si="0"/>
        <v>0.3567297581493165</v>
      </c>
      <c r="H48" s="36">
        <f t="shared" si="1"/>
        <v>7.531545741324922</v>
      </c>
      <c r="I48" s="35">
        <v>5074</v>
      </c>
      <c r="J48" s="35">
        <v>1966</v>
      </c>
      <c r="K48" s="35">
        <v>0</v>
      </c>
      <c r="L48" s="30">
        <v>470</v>
      </c>
      <c r="M48" s="30">
        <v>75</v>
      </c>
      <c r="N48" s="30">
        <v>28</v>
      </c>
      <c r="O48" s="30">
        <v>0</v>
      </c>
      <c r="P48" s="35">
        <f t="shared" si="5"/>
        <v>573</v>
      </c>
      <c r="Q48" s="35">
        <v>201</v>
      </c>
      <c r="R48" s="35">
        <v>412</v>
      </c>
      <c r="S48" s="35">
        <v>298</v>
      </c>
    </row>
    <row r="49" spans="2:19" ht="13.5">
      <c r="B49" s="33">
        <v>43</v>
      </c>
      <c r="C49" s="34" t="s">
        <v>58</v>
      </c>
      <c r="D49" s="35">
        <v>10201</v>
      </c>
      <c r="E49" s="35">
        <v>9717</v>
      </c>
      <c r="F49" s="35">
        <v>1695</v>
      </c>
      <c r="G49" s="36">
        <f t="shared" si="0"/>
        <v>0.1744365544921272</v>
      </c>
      <c r="H49" s="36">
        <f t="shared" si="1"/>
        <v>5.649891941957394</v>
      </c>
      <c r="I49" s="35">
        <v>6235</v>
      </c>
      <c r="J49" s="35">
        <v>1128</v>
      </c>
      <c r="K49" s="35">
        <v>1805</v>
      </c>
      <c r="L49" s="30">
        <v>461</v>
      </c>
      <c r="M49" s="30">
        <v>57</v>
      </c>
      <c r="N49" s="30">
        <v>28</v>
      </c>
      <c r="O49" s="30">
        <v>3</v>
      </c>
      <c r="P49" s="35">
        <f t="shared" si="5"/>
        <v>549</v>
      </c>
      <c r="Q49" s="35">
        <v>267</v>
      </c>
      <c r="R49" s="35">
        <v>612</v>
      </c>
      <c r="S49" s="35">
        <v>216</v>
      </c>
    </row>
    <row r="50" spans="1:20" s="32" customFormat="1" ht="13.5">
      <c r="A50" s="3"/>
      <c r="B50" s="28">
        <v>44</v>
      </c>
      <c r="C50" s="29" t="s">
        <v>59</v>
      </c>
      <c r="D50" s="30">
        <v>6244</v>
      </c>
      <c r="E50" s="30">
        <v>5208</v>
      </c>
      <c r="F50" s="30">
        <v>789</v>
      </c>
      <c r="G50" s="31">
        <f t="shared" si="0"/>
        <v>0.15149769585253456</v>
      </c>
      <c r="H50" s="31">
        <f t="shared" si="1"/>
        <v>4.973118279569892</v>
      </c>
      <c r="I50" s="30">
        <v>4237</v>
      </c>
      <c r="J50" s="30">
        <v>712</v>
      </c>
      <c r="K50" s="30">
        <v>0</v>
      </c>
      <c r="L50" s="30">
        <v>225</v>
      </c>
      <c r="M50" s="30">
        <v>25</v>
      </c>
      <c r="N50" s="30">
        <v>9</v>
      </c>
      <c r="O50" s="30">
        <v>0</v>
      </c>
      <c r="P50" s="30">
        <v>259</v>
      </c>
      <c r="Q50" s="30">
        <v>114</v>
      </c>
      <c r="R50" s="30">
        <v>278</v>
      </c>
      <c r="S50" s="30">
        <v>63</v>
      </c>
      <c r="T50" s="3"/>
    </row>
    <row r="51" spans="1:20" s="38" customFormat="1" ht="13.5">
      <c r="A51" s="1"/>
      <c r="B51" s="33">
        <v>45</v>
      </c>
      <c r="C51" s="34" t="s">
        <v>60</v>
      </c>
      <c r="D51" s="35">
        <v>7882</v>
      </c>
      <c r="E51" s="35">
        <v>6865</v>
      </c>
      <c r="F51" s="35">
        <v>1068</v>
      </c>
      <c r="G51" s="31">
        <f t="shared" si="0"/>
        <v>0.15557174071376548</v>
      </c>
      <c r="H51" s="31">
        <f t="shared" si="1"/>
        <v>5.069191551347414</v>
      </c>
      <c r="I51" s="35">
        <v>5757</v>
      </c>
      <c r="J51" s="35">
        <v>760</v>
      </c>
      <c r="K51" s="35">
        <v>0</v>
      </c>
      <c r="L51" s="30">
        <v>301</v>
      </c>
      <c r="M51" s="30">
        <v>24</v>
      </c>
      <c r="N51" s="30">
        <v>16</v>
      </c>
      <c r="O51" s="30">
        <v>7</v>
      </c>
      <c r="P51" s="35">
        <v>348</v>
      </c>
      <c r="Q51" s="35">
        <v>105</v>
      </c>
      <c r="R51" s="35">
        <v>301</v>
      </c>
      <c r="S51" s="35">
        <v>0</v>
      </c>
      <c r="T51" s="1"/>
    </row>
    <row r="52" spans="2:19" ht="13.5">
      <c r="B52" s="33">
        <v>46</v>
      </c>
      <c r="C52" s="34" t="s">
        <v>61</v>
      </c>
      <c r="D52" s="35">
        <v>10791</v>
      </c>
      <c r="E52" s="35">
        <v>10003</v>
      </c>
      <c r="F52" s="35">
        <v>2113</v>
      </c>
      <c r="G52" s="36">
        <f t="shared" si="0"/>
        <v>0.2112366290112966</v>
      </c>
      <c r="H52" s="36">
        <f t="shared" si="1"/>
        <v>6.857942617214835</v>
      </c>
      <c r="I52" s="35">
        <v>7373</v>
      </c>
      <c r="J52" s="35">
        <v>1126</v>
      </c>
      <c r="K52" s="35">
        <v>818</v>
      </c>
      <c r="L52" s="30">
        <v>557</v>
      </c>
      <c r="M52" s="30">
        <v>84</v>
      </c>
      <c r="N52" s="30">
        <v>45</v>
      </c>
      <c r="O52" s="30">
        <v>0</v>
      </c>
      <c r="P52" s="35">
        <f>SUM(L52:O52)</f>
        <v>686</v>
      </c>
      <c r="Q52" s="35">
        <v>73</v>
      </c>
      <c r="R52" s="35">
        <v>615</v>
      </c>
      <c r="S52" s="35">
        <v>33</v>
      </c>
    </row>
    <row r="53" spans="2:19" ht="13.5">
      <c r="B53" s="33">
        <v>47</v>
      </c>
      <c r="C53" s="34" t="s">
        <v>62</v>
      </c>
      <c r="D53" s="35">
        <v>16833</v>
      </c>
      <c r="E53" s="35">
        <v>14018</v>
      </c>
      <c r="F53" s="35">
        <v>2980</v>
      </c>
      <c r="G53" s="36">
        <f t="shared" si="0"/>
        <v>0.21258382080182622</v>
      </c>
      <c r="H53" s="36">
        <f t="shared" si="1"/>
        <v>7.012412612355543</v>
      </c>
      <c r="I53" s="35">
        <v>8074</v>
      </c>
      <c r="J53" s="35">
        <v>5120</v>
      </c>
      <c r="K53" s="35">
        <v>50</v>
      </c>
      <c r="L53" s="30">
        <v>779</v>
      </c>
      <c r="M53" s="30">
        <v>111</v>
      </c>
      <c r="N53" s="30">
        <v>47</v>
      </c>
      <c r="O53" s="30">
        <v>46</v>
      </c>
      <c r="P53" s="35">
        <v>983</v>
      </c>
      <c r="Q53" s="35">
        <v>342</v>
      </c>
      <c r="R53" s="35">
        <v>508</v>
      </c>
      <c r="S53" s="35">
        <v>196</v>
      </c>
    </row>
    <row r="54" spans="2:19" ht="13.5">
      <c r="B54" s="33"/>
      <c r="C54" s="34"/>
      <c r="D54" s="35"/>
      <c r="E54" s="35"/>
      <c r="F54" s="35"/>
      <c r="G54" s="36"/>
      <c r="H54" s="36"/>
      <c r="I54" s="35"/>
      <c r="J54" s="35" t="s">
        <v>63</v>
      </c>
      <c r="K54" s="35"/>
      <c r="L54" s="30"/>
      <c r="M54" s="30"/>
      <c r="N54" s="30"/>
      <c r="O54" s="30"/>
      <c r="P54" s="35"/>
      <c r="Q54" s="35"/>
      <c r="R54" s="35"/>
      <c r="S54" s="35"/>
    </row>
    <row r="55" spans="2:19" ht="13.5">
      <c r="B55" s="39"/>
      <c r="C55" s="40" t="s">
        <v>64</v>
      </c>
      <c r="D55" s="35">
        <f>SUM(D7:D53)</f>
        <v>762317</v>
      </c>
      <c r="E55" s="35">
        <f>SUM(E7:E53)</f>
        <v>700226</v>
      </c>
      <c r="F55" s="35">
        <f>SUM(F7:F53)</f>
        <v>84882</v>
      </c>
      <c r="G55" s="36">
        <f>F55/E55</f>
        <v>0.12122086297852408</v>
      </c>
      <c r="H55" s="36">
        <f>P55/E55*100</f>
        <v>3.8806042620525374</v>
      </c>
      <c r="I55" s="35">
        <f aca="true" t="shared" si="6" ref="I55:S55">SUM(I7:I53)</f>
        <v>420557</v>
      </c>
      <c r="J55" s="35">
        <f t="shared" si="6"/>
        <v>212895</v>
      </c>
      <c r="K55" s="35">
        <f t="shared" si="6"/>
        <v>38657</v>
      </c>
      <c r="L55" s="30">
        <f t="shared" si="6"/>
        <v>22257</v>
      </c>
      <c r="M55" s="41">
        <f t="shared" si="6"/>
        <v>3036</v>
      </c>
      <c r="N55" s="41">
        <f t="shared" si="6"/>
        <v>1427</v>
      </c>
      <c r="O55" s="30">
        <f t="shared" si="6"/>
        <v>453</v>
      </c>
      <c r="P55" s="35">
        <f t="shared" si="6"/>
        <v>27173</v>
      </c>
      <c r="Q55" s="35">
        <f t="shared" si="6"/>
        <v>26559</v>
      </c>
      <c r="R55" s="35">
        <f t="shared" si="6"/>
        <v>52885</v>
      </c>
      <c r="S55" s="35">
        <f t="shared" si="6"/>
        <v>27031</v>
      </c>
    </row>
    <row r="56" spans="2:19" ht="13.5">
      <c r="B56" s="39"/>
      <c r="C56" s="40"/>
      <c r="D56" s="35"/>
      <c r="E56" s="35"/>
      <c r="F56" s="35"/>
      <c r="G56" s="36"/>
      <c r="H56" s="36"/>
      <c r="I56" s="35"/>
      <c r="J56" s="35"/>
      <c r="K56" s="35"/>
      <c r="L56" s="30"/>
      <c r="M56" s="41"/>
      <c r="N56" s="41"/>
      <c r="O56" s="30"/>
      <c r="P56" s="35"/>
      <c r="Q56" s="35"/>
      <c r="R56" s="35"/>
      <c r="S56" s="35"/>
    </row>
    <row r="57" spans="2:19" ht="13.5">
      <c r="B57" s="39"/>
      <c r="C57" s="34" t="s">
        <v>65</v>
      </c>
      <c r="D57" s="35">
        <f>SUM(D55+D139)</f>
        <v>1184888</v>
      </c>
      <c r="E57" s="35">
        <f>SUM(E55+E139)</f>
        <v>1075680</v>
      </c>
      <c r="F57" s="35">
        <f>SUM(F55+F139)</f>
        <v>124073</v>
      </c>
      <c r="G57" s="36">
        <f>F57/E57</f>
        <v>0.11534378253755764</v>
      </c>
      <c r="H57" s="36">
        <f>P57/E57*100</f>
        <v>3.715975011155734</v>
      </c>
      <c r="I57" s="35">
        <f aca="true" t="shared" si="7" ref="I57:S57">SUM(I55+I139)</f>
        <v>612013</v>
      </c>
      <c r="J57" s="35">
        <f t="shared" si="7"/>
        <v>374534</v>
      </c>
      <c r="K57" s="35">
        <f t="shared" si="7"/>
        <v>48143</v>
      </c>
      <c r="L57" s="30">
        <f t="shared" si="7"/>
        <v>33097</v>
      </c>
      <c r="M57" s="41">
        <f t="shared" si="7"/>
        <v>4387</v>
      </c>
      <c r="N57" s="41">
        <f t="shared" si="7"/>
        <v>1975</v>
      </c>
      <c r="O57" s="30">
        <f t="shared" si="7"/>
        <v>513</v>
      </c>
      <c r="P57" s="35">
        <f t="shared" si="7"/>
        <v>39972</v>
      </c>
      <c r="Q57" s="35">
        <f t="shared" si="7"/>
        <v>48424</v>
      </c>
      <c r="R57" s="35">
        <f t="shared" si="7"/>
        <v>88599</v>
      </c>
      <c r="S57" s="35">
        <f t="shared" si="7"/>
        <v>42869</v>
      </c>
    </row>
    <row r="58" spans="2:19" ht="13.5">
      <c r="B58" s="4"/>
      <c r="C58" s="4"/>
      <c r="D58" s="42"/>
      <c r="E58" s="42"/>
      <c r="F58" s="42"/>
      <c r="G58" s="42"/>
      <c r="H58" s="42"/>
      <c r="I58" s="4"/>
      <c r="J58" s="4"/>
      <c r="K58" s="4"/>
      <c r="L58" s="43"/>
      <c r="M58" s="43"/>
      <c r="N58" s="43"/>
      <c r="O58" s="43"/>
      <c r="P58" s="4"/>
      <c r="Q58" s="4"/>
      <c r="R58" s="42"/>
      <c r="S58" s="42"/>
    </row>
    <row r="59" spans="2:5" ht="14.25">
      <c r="B59" s="5" t="s">
        <v>66</v>
      </c>
      <c r="C59" s="4"/>
      <c r="D59" s="4"/>
      <c r="E59" s="4"/>
    </row>
    <row r="60" spans="2:5" ht="14.25">
      <c r="B60" s="5"/>
      <c r="C60" s="4"/>
      <c r="D60" s="4"/>
      <c r="E60" s="4"/>
    </row>
    <row r="61" spans="2:19" ht="13.5">
      <c r="B61" s="6"/>
      <c r="C61" s="7"/>
      <c r="D61" s="8" t="s">
        <v>1</v>
      </c>
      <c r="E61" s="8" t="s">
        <v>2</v>
      </c>
      <c r="F61" s="9" t="s">
        <v>67</v>
      </c>
      <c r="G61" s="63" t="s">
        <v>144</v>
      </c>
      <c r="H61" s="63" t="s">
        <v>145</v>
      </c>
      <c r="I61" s="10" t="s">
        <v>3</v>
      </c>
      <c r="J61" s="11"/>
      <c r="K61" s="11"/>
      <c r="L61" s="12"/>
      <c r="M61" s="12"/>
      <c r="N61" s="12"/>
      <c r="O61" s="12"/>
      <c r="P61" s="13"/>
      <c r="Q61" s="14" t="s">
        <v>68</v>
      </c>
      <c r="R61" s="14" t="s">
        <v>4</v>
      </c>
      <c r="S61" s="15" t="s">
        <v>5</v>
      </c>
    </row>
    <row r="62" spans="2:19" ht="13.5">
      <c r="B62" s="17"/>
      <c r="C62" s="18"/>
      <c r="D62" s="19" t="s">
        <v>6</v>
      </c>
      <c r="E62" s="19" t="s">
        <v>6</v>
      </c>
      <c r="F62" s="20" t="s">
        <v>7</v>
      </c>
      <c r="G62" s="64"/>
      <c r="H62" s="64"/>
      <c r="I62" s="21" t="s">
        <v>8</v>
      </c>
      <c r="J62" s="21" t="s">
        <v>9</v>
      </c>
      <c r="K62" s="21" t="s">
        <v>10</v>
      </c>
      <c r="L62" s="22" t="s">
        <v>11</v>
      </c>
      <c r="M62" s="22" t="s">
        <v>12</v>
      </c>
      <c r="N62" s="22" t="s">
        <v>13</v>
      </c>
      <c r="O62" s="23" t="s">
        <v>10</v>
      </c>
      <c r="P62" s="24" t="s">
        <v>14</v>
      </c>
      <c r="Q62" s="25" t="s">
        <v>15</v>
      </c>
      <c r="R62" s="27"/>
      <c r="S62" s="27" t="s">
        <v>16</v>
      </c>
    </row>
    <row r="63" spans="2:19" ht="13.5">
      <c r="B63" s="44">
        <v>48</v>
      </c>
      <c r="C63" s="45" t="s">
        <v>69</v>
      </c>
      <c r="D63" s="46">
        <v>14952</v>
      </c>
      <c r="E63" s="46">
        <v>13584</v>
      </c>
      <c r="F63" s="46">
        <v>1588</v>
      </c>
      <c r="G63" s="47">
        <f aca="true" t="shared" si="8" ref="G63:G94">F63/E63</f>
        <v>0.11690223792697291</v>
      </c>
      <c r="H63" s="47">
        <f aca="true" t="shared" si="9" ref="H63:H94">P63/E63*100</f>
        <v>3.732332155477032</v>
      </c>
      <c r="I63" s="46">
        <v>9349</v>
      </c>
      <c r="J63" s="46">
        <v>3728</v>
      </c>
      <c r="K63" s="46">
        <v>0</v>
      </c>
      <c r="L63" s="48">
        <v>468</v>
      </c>
      <c r="M63" s="48">
        <v>30</v>
      </c>
      <c r="N63" s="48">
        <v>9</v>
      </c>
      <c r="O63" s="48">
        <v>0</v>
      </c>
      <c r="P63" s="46">
        <f aca="true" t="shared" si="10" ref="P63:P76">SUM(L63:O63)</f>
        <v>507</v>
      </c>
      <c r="Q63" s="46">
        <v>115</v>
      </c>
      <c r="R63" s="46">
        <v>0</v>
      </c>
      <c r="S63" s="46">
        <v>0</v>
      </c>
    </row>
    <row r="64" spans="2:19" ht="13.5">
      <c r="B64" s="44">
        <f aca="true" t="shared" si="11" ref="B64:B95">B63+1</f>
        <v>49</v>
      </c>
      <c r="C64" s="45" t="s">
        <v>70</v>
      </c>
      <c r="D64" s="46">
        <v>10128</v>
      </c>
      <c r="E64" s="46">
        <v>9449</v>
      </c>
      <c r="F64" s="46">
        <v>1198</v>
      </c>
      <c r="G64" s="47">
        <f t="shared" si="8"/>
        <v>0.12678590327018732</v>
      </c>
      <c r="H64" s="47">
        <f t="shared" si="9"/>
        <v>4.243835326489576</v>
      </c>
      <c r="I64" s="46">
        <v>3181</v>
      </c>
      <c r="J64" s="46">
        <v>5867</v>
      </c>
      <c r="K64" s="46">
        <v>0</v>
      </c>
      <c r="L64" s="48">
        <v>360</v>
      </c>
      <c r="M64" s="48">
        <v>37</v>
      </c>
      <c r="N64" s="48">
        <v>4</v>
      </c>
      <c r="O64" s="48">
        <v>0</v>
      </c>
      <c r="P64" s="46">
        <f t="shared" si="10"/>
        <v>401</v>
      </c>
      <c r="Q64" s="46">
        <v>475</v>
      </c>
      <c r="R64" s="46">
        <v>785</v>
      </c>
      <c r="S64" s="46">
        <v>689</v>
      </c>
    </row>
    <row r="65" spans="2:19" ht="13.5">
      <c r="B65" s="44">
        <f t="shared" si="11"/>
        <v>50</v>
      </c>
      <c r="C65" s="45" t="s">
        <v>71</v>
      </c>
      <c r="D65" s="46">
        <v>8973</v>
      </c>
      <c r="E65" s="46">
        <v>8180</v>
      </c>
      <c r="F65" s="46">
        <v>1012</v>
      </c>
      <c r="G65" s="47">
        <f t="shared" si="8"/>
        <v>0.12371638141809291</v>
      </c>
      <c r="H65" s="47">
        <f t="shared" si="9"/>
        <v>4.32762836185819</v>
      </c>
      <c r="I65" s="46">
        <v>2548</v>
      </c>
      <c r="J65" s="46">
        <v>5278</v>
      </c>
      <c r="K65" s="46">
        <v>0</v>
      </c>
      <c r="L65" s="48">
        <v>307</v>
      </c>
      <c r="M65" s="48">
        <v>28</v>
      </c>
      <c r="N65" s="48">
        <v>19</v>
      </c>
      <c r="O65" s="48">
        <v>0</v>
      </c>
      <c r="P65" s="46">
        <f t="shared" si="10"/>
        <v>354</v>
      </c>
      <c r="Q65" s="46">
        <v>61</v>
      </c>
      <c r="R65" s="46">
        <v>436</v>
      </c>
      <c r="S65" s="46">
        <v>531</v>
      </c>
    </row>
    <row r="66" spans="2:19" ht="13.5">
      <c r="B66" s="44">
        <f t="shared" si="11"/>
        <v>51</v>
      </c>
      <c r="C66" s="45" t="s">
        <v>72</v>
      </c>
      <c r="D66" s="46">
        <v>33300</v>
      </c>
      <c r="E66" s="46">
        <v>31701</v>
      </c>
      <c r="F66" s="46">
        <v>2772</v>
      </c>
      <c r="G66" s="47">
        <f t="shared" si="8"/>
        <v>0.08744203652881613</v>
      </c>
      <c r="H66" s="47">
        <f t="shared" si="9"/>
        <v>2.8958077032270277</v>
      </c>
      <c r="I66" s="46">
        <v>26194</v>
      </c>
      <c r="J66" s="46">
        <v>4573</v>
      </c>
      <c r="K66" s="46">
        <v>16</v>
      </c>
      <c r="L66" s="48">
        <v>782</v>
      </c>
      <c r="M66" s="48">
        <v>92</v>
      </c>
      <c r="N66" s="48">
        <v>44</v>
      </c>
      <c r="O66" s="48">
        <v>0</v>
      </c>
      <c r="P66" s="46">
        <f t="shared" si="10"/>
        <v>918</v>
      </c>
      <c r="Q66" s="46">
        <v>2882</v>
      </c>
      <c r="R66" s="46">
        <v>3430</v>
      </c>
      <c r="S66" s="46">
        <v>1640</v>
      </c>
    </row>
    <row r="67" spans="2:19" ht="13.5">
      <c r="B67" s="44">
        <f t="shared" si="11"/>
        <v>52</v>
      </c>
      <c r="C67" s="45" t="s">
        <v>73</v>
      </c>
      <c r="D67" s="46">
        <v>13423</v>
      </c>
      <c r="E67" s="46">
        <v>11830</v>
      </c>
      <c r="F67" s="46">
        <v>1370</v>
      </c>
      <c r="G67" s="47">
        <f t="shared" si="8"/>
        <v>0.1158072696534235</v>
      </c>
      <c r="H67" s="47">
        <f t="shared" si="9"/>
        <v>3.660185967878275</v>
      </c>
      <c r="I67" s="46">
        <v>10315</v>
      </c>
      <c r="J67" s="46">
        <v>1082</v>
      </c>
      <c r="K67" s="46">
        <v>0</v>
      </c>
      <c r="L67" s="48">
        <v>382</v>
      </c>
      <c r="M67" s="48">
        <v>41</v>
      </c>
      <c r="N67" s="48">
        <v>10</v>
      </c>
      <c r="O67" s="48">
        <v>0</v>
      </c>
      <c r="P67" s="46">
        <f t="shared" si="10"/>
        <v>433</v>
      </c>
      <c r="Q67" s="46">
        <v>1153</v>
      </c>
      <c r="R67" s="46">
        <v>2244</v>
      </c>
      <c r="S67" s="46">
        <v>737</v>
      </c>
    </row>
    <row r="68" spans="2:19" ht="13.5">
      <c r="B68" s="44">
        <f t="shared" si="11"/>
        <v>53</v>
      </c>
      <c r="C68" s="45" t="s">
        <v>74</v>
      </c>
      <c r="D68" s="46">
        <v>20550</v>
      </c>
      <c r="E68" s="46">
        <v>19623</v>
      </c>
      <c r="F68" s="46">
        <v>1375</v>
      </c>
      <c r="G68" s="47">
        <f t="shared" si="8"/>
        <v>0.07007083524435612</v>
      </c>
      <c r="H68" s="47">
        <f t="shared" si="9"/>
        <v>2.3187076389950567</v>
      </c>
      <c r="I68" s="46">
        <v>15316</v>
      </c>
      <c r="J68" s="46">
        <v>3852</v>
      </c>
      <c r="K68" s="46">
        <v>0</v>
      </c>
      <c r="L68" s="48">
        <v>376</v>
      </c>
      <c r="M68" s="48">
        <v>55</v>
      </c>
      <c r="N68" s="48">
        <v>24</v>
      </c>
      <c r="O68" s="3">
        <v>0</v>
      </c>
      <c r="P68" s="46">
        <f t="shared" si="10"/>
        <v>455</v>
      </c>
      <c r="Q68" s="46">
        <v>134</v>
      </c>
      <c r="R68" s="46">
        <v>2428</v>
      </c>
      <c r="S68" s="46">
        <v>0</v>
      </c>
    </row>
    <row r="69" spans="2:19" ht="13.5">
      <c r="B69" s="44">
        <f t="shared" si="11"/>
        <v>54</v>
      </c>
      <c r="C69" s="45" t="s">
        <v>75</v>
      </c>
      <c r="D69" s="46">
        <v>12463</v>
      </c>
      <c r="E69" s="46">
        <v>11552</v>
      </c>
      <c r="F69" s="46">
        <v>630</v>
      </c>
      <c r="G69" s="47">
        <f t="shared" si="8"/>
        <v>0.05453601108033241</v>
      </c>
      <c r="H69" s="47">
        <f t="shared" si="9"/>
        <v>1.7745844875346262</v>
      </c>
      <c r="I69" s="46">
        <v>2708</v>
      </c>
      <c r="J69" s="46">
        <v>8639</v>
      </c>
      <c r="K69" s="46">
        <v>0</v>
      </c>
      <c r="L69" s="48">
        <v>184</v>
      </c>
      <c r="M69" s="48">
        <v>19</v>
      </c>
      <c r="N69" s="48">
        <v>2</v>
      </c>
      <c r="O69" s="48">
        <v>0</v>
      </c>
      <c r="P69" s="46">
        <f t="shared" si="10"/>
        <v>205</v>
      </c>
      <c r="Q69" s="46">
        <v>621</v>
      </c>
      <c r="R69" s="46">
        <v>671</v>
      </c>
      <c r="S69" s="46">
        <v>749</v>
      </c>
    </row>
    <row r="70" spans="2:19" ht="13.5">
      <c r="B70" s="44">
        <f t="shared" si="11"/>
        <v>55</v>
      </c>
      <c r="C70" s="45" t="s">
        <v>76</v>
      </c>
      <c r="D70" s="46">
        <v>24493</v>
      </c>
      <c r="E70" s="46">
        <v>20455</v>
      </c>
      <c r="F70" s="46">
        <v>1810</v>
      </c>
      <c r="G70" s="47">
        <f t="shared" si="8"/>
        <v>0.08848692251283305</v>
      </c>
      <c r="H70" s="47">
        <f t="shared" si="9"/>
        <v>3.0701539965778535</v>
      </c>
      <c r="I70" s="46">
        <v>5998</v>
      </c>
      <c r="J70" s="46">
        <v>13829</v>
      </c>
      <c r="K70" s="46">
        <v>0</v>
      </c>
      <c r="L70" s="48">
        <v>516</v>
      </c>
      <c r="M70" s="48">
        <v>76</v>
      </c>
      <c r="N70" s="48">
        <v>36</v>
      </c>
      <c r="O70" s="48">
        <v>0</v>
      </c>
      <c r="P70" s="46">
        <f t="shared" si="10"/>
        <v>628</v>
      </c>
      <c r="Q70" s="46">
        <v>1933</v>
      </c>
      <c r="R70" s="46">
        <v>2285</v>
      </c>
      <c r="S70" s="46">
        <v>771</v>
      </c>
    </row>
    <row r="71" spans="2:19" ht="13.5">
      <c r="B71" s="44">
        <f t="shared" si="11"/>
        <v>56</v>
      </c>
      <c r="C71" s="45" t="s">
        <v>77</v>
      </c>
      <c r="D71" s="46">
        <v>13076</v>
      </c>
      <c r="E71" s="46">
        <v>12477</v>
      </c>
      <c r="F71" s="46">
        <v>1027</v>
      </c>
      <c r="G71" s="47">
        <f t="shared" si="8"/>
        <v>0.08231145307365553</v>
      </c>
      <c r="H71" s="47">
        <f t="shared" si="9"/>
        <v>2.7570730143463975</v>
      </c>
      <c r="I71" s="46">
        <v>4000</v>
      </c>
      <c r="J71" s="46">
        <v>8133</v>
      </c>
      <c r="K71" s="46">
        <v>0</v>
      </c>
      <c r="L71" s="48">
        <v>279</v>
      </c>
      <c r="M71" s="48">
        <v>44</v>
      </c>
      <c r="N71" s="48">
        <v>21</v>
      </c>
      <c r="O71" s="48">
        <v>0</v>
      </c>
      <c r="P71" s="46">
        <f t="shared" si="10"/>
        <v>344</v>
      </c>
      <c r="Q71" s="46">
        <v>554</v>
      </c>
      <c r="R71" s="46">
        <v>1443</v>
      </c>
      <c r="S71" s="46">
        <v>563</v>
      </c>
    </row>
    <row r="72" spans="2:19" ht="13.5">
      <c r="B72" s="44">
        <f t="shared" si="11"/>
        <v>57</v>
      </c>
      <c r="C72" s="45" t="s">
        <v>78</v>
      </c>
      <c r="D72" s="46">
        <v>11746</v>
      </c>
      <c r="E72" s="46">
        <v>10492</v>
      </c>
      <c r="F72" s="46">
        <v>722</v>
      </c>
      <c r="G72" s="47">
        <f t="shared" si="8"/>
        <v>0.0688143347312238</v>
      </c>
      <c r="H72" s="47">
        <f t="shared" si="9"/>
        <v>2.459016393442623</v>
      </c>
      <c r="I72" s="46">
        <v>6075</v>
      </c>
      <c r="J72" s="46">
        <v>4159</v>
      </c>
      <c r="K72" s="46">
        <v>0</v>
      </c>
      <c r="L72" s="48">
        <v>240</v>
      </c>
      <c r="M72" s="48">
        <v>14</v>
      </c>
      <c r="N72" s="48">
        <v>4</v>
      </c>
      <c r="O72" s="48">
        <v>0</v>
      </c>
      <c r="P72" s="46">
        <f t="shared" si="10"/>
        <v>258</v>
      </c>
      <c r="Q72" s="46">
        <v>159</v>
      </c>
      <c r="R72" s="46">
        <v>859</v>
      </c>
      <c r="S72" s="46">
        <v>51</v>
      </c>
    </row>
    <row r="73" spans="2:19" ht="13.5">
      <c r="B73" s="44">
        <f t="shared" si="11"/>
        <v>58</v>
      </c>
      <c r="C73" s="45" t="s">
        <v>79</v>
      </c>
      <c r="D73" s="46">
        <v>9002</v>
      </c>
      <c r="E73" s="46">
        <v>5287</v>
      </c>
      <c r="F73" s="46">
        <v>1231</v>
      </c>
      <c r="G73" s="47">
        <f t="shared" si="8"/>
        <v>0.23283525628901078</v>
      </c>
      <c r="H73" s="47">
        <f t="shared" si="9"/>
        <v>7.395498392282958</v>
      </c>
      <c r="I73" s="46">
        <v>4195</v>
      </c>
      <c r="J73" s="46">
        <v>701</v>
      </c>
      <c r="K73" s="46">
        <v>0</v>
      </c>
      <c r="L73" s="48">
        <v>307</v>
      </c>
      <c r="M73" s="48">
        <v>57</v>
      </c>
      <c r="N73" s="48">
        <v>27</v>
      </c>
      <c r="O73" s="48">
        <v>0</v>
      </c>
      <c r="P73" s="46">
        <f t="shared" si="10"/>
        <v>391</v>
      </c>
      <c r="Q73" s="46">
        <v>343</v>
      </c>
      <c r="R73" s="46">
        <v>237</v>
      </c>
      <c r="S73" s="46">
        <v>0</v>
      </c>
    </row>
    <row r="74" spans="2:19" ht="13.5">
      <c r="B74" s="44">
        <f t="shared" si="11"/>
        <v>59</v>
      </c>
      <c r="C74" s="45" t="s">
        <v>80</v>
      </c>
      <c r="D74" s="46">
        <v>13135</v>
      </c>
      <c r="E74" s="46">
        <v>12337</v>
      </c>
      <c r="F74" s="48">
        <v>1834</v>
      </c>
      <c r="G74" s="47">
        <f t="shared" si="8"/>
        <v>0.14865850693037205</v>
      </c>
      <c r="H74" s="47">
        <f t="shared" si="9"/>
        <v>4.2960201021317985</v>
      </c>
      <c r="I74" s="46">
        <v>9080</v>
      </c>
      <c r="J74" s="46">
        <v>2724</v>
      </c>
      <c r="K74" s="46">
        <v>3</v>
      </c>
      <c r="L74" s="48">
        <v>464</v>
      </c>
      <c r="M74" s="48">
        <v>50</v>
      </c>
      <c r="N74" s="48">
        <v>16</v>
      </c>
      <c r="O74" s="48">
        <v>0</v>
      </c>
      <c r="P74" s="46">
        <f t="shared" si="10"/>
        <v>530</v>
      </c>
      <c r="Q74" s="46">
        <v>416</v>
      </c>
      <c r="R74" s="46">
        <v>791</v>
      </c>
      <c r="S74" s="46">
        <v>390</v>
      </c>
    </row>
    <row r="75" spans="1:20" s="32" customFormat="1" ht="13.5">
      <c r="A75" s="3"/>
      <c r="B75" s="44">
        <f t="shared" si="11"/>
        <v>60</v>
      </c>
      <c r="C75" s="45" t="s">
        <v>81</v>
      </c>
      <c r="D75" s="48">
        <v>2834</v>
      </c>
      <c r="E75" s="48">
        <v>2552</v>
      </c>
      <c r="F75" s="48">
        <v>378</v>
      </c>
      <c r="G75" s="49">
        <f t="shared" si="8"/>
        <v>0.1481191222570533</v>
      </c>
      <c r="H75" s="49">
        <f t="shared" si="9"/>
        <v>4.310344827586207</v>
      </c>
      <c r="I75" s="48">
        <v>2172</v>
      </c>
      <c r="J75" s="48">
        <v>265</v>
      </c>
      <c r="K75" s="48">
        <v>5</v>
      </c>
      <c r="L75" s="48">
        <v>96</v>
      </c>
      <c r="M75" s="48">
        <v>10</v>
      </c>
      <c r="N75" s="48">
        <v>4</v>
      </c>
      <c r="O75" s="48">
        <v>0</v>
      </c>
      <c r="P75" s="48">
        <f t="shared" si="10"/>
        <v>110</v>
      </c>
      <c r="Q75" s="48">
        <v>65</v>
      </c>
      <c r="R75" s="48">
        <v>71</v>
      </c>
      <c r="S75" s="48">
        <v>2</v>
      </c>
      <c r="T75" s="3"/>
    </row>
    <row r="76" spans="2:19" ht="13.5">
      <c r="B76" s="44">
        <f t="shared" si="11"/>
        <v>61</v>
      </c>
      <c r="C76" s="45" t="s">
        <v>82</v>
      </c>
      <c r="D76" s="46">
        <v>2716</v>
      </c>
      <c r="E76" s="46">
        <v>2568</v>
      </c>
      <c r="F76" s="46">
        <v>500</v>
      </c>
      <c r="G76" s="47">
        <f t="shared" si="8"/>
        <v>0.19470404984423675</v>
      </c>
      <c r="H76" s="47">
        <f t="shared" si="9"/>
        <v>5.763239875389408</v>
      </c>
      <c r="I76" s="46">
        <v>1928</v>
      </c>
      <c r="J76" s="46">
        <v>492</v>
      </c>
      <c r="K76" s="46">
        <v>0</v>
      </c>
      <c r="L76" s="48">
        <v>125</v>
      </c>
      <c r="M76" s="48">
        <v>11</v>
      </c>
      <c r="N76" s="48">
        <v>12</v>
      </c>
      <c r="O76" s="48">
        <v>0</v>
      </c>
      <c r="P76" s="46">
        <f t="shared" si="10"/>
        <v>148</v>
      </c>
      <c r="Q76" s="46">
        <v>116</v>
      </c>
      <c r="R76" s="46">
        <v>216</v>
      </c>
      <c r="S76" s="46">
        <v>102</v>
      </c>
    </row>
    <row r="77" spans="2:19" ht="13.5">
      <c r="B77" s="44">
        <f t="shared" si="11"/>
        <v>62</v>
      </c>
      <c r="C77" s="45" t="s">
        <v>83</v>
      </c>
      <c r="D77" s="46">
        <v>3542</v>
      </c>
      <c r="E77" s="46">
        <v>3329</v>
      </c>
      <c r="F77" s="46">
        <v>566</v>
      </c>
      <c r="G77" s="47">
        <f t="shared" si="8"/>
        <v>0.1700210273355362</v>
      </c>
      <c r="H77" s="47">
        <f t="shared" si="9"/>
        <v>5.527185340943226</v>
      </c>
      <c r="I77" s="46">
        <v>805</v>
      </c>
      <c r="J77" s="46">
        <v>2329</v>
      </c>
      <c r="K77" s="46">
        <v>11</v>
      </c>
      <c r="L77" s="48">
        <v>158</v>
      </c>
      <c r="M77" s="48">
        <v>20</v>
      </c>
      <c r="N77" s="48">
        <v>6</v>
      </c>
      <c r="O77" s="48">
        <v>0</v>
      </c>
      <c r="P77" s="46">
        <v>184</v>
      </c>
      <c r="Q77" s="46">
        <v>572</v>
      </c>
      <c r="R77" s="46">
        <v>569</v>
      </c>
      <c r="S77" s="46">
        <v>182</v>
      </c>
    </row>
    <row r="78" spans="2:19" ht="13.5">
      <c r="B78" s="44">
        <f t="shared" si="11"/>
        <v>63</v>
      </c>
      <c r="C78" s="45" t="s">
        <v>84</v>
      </c>
      <c r="D78" s="46">
        <v>3450</v>
      </c>
      <c r="E78" s="46">
        <v>3163</v>
      </c>
      <c r="F78" s="46">
        <v>370</v>
      </c>
      <c r="G78" s="47">
        <f t="shared" si="8"/>
        <v>0.11697755295605437</v>
      </c>
      <c r="H78" s="47">
        <f t="shared" si="9"/>
        <v>3.8254821372115084</v>
      </c>
      <c r="I78" s="46">
        <v>2483</v>
      </c>
      <c r="J78" s="46">
        <v>545</v>
      </c>
      <c r="K78" s="46">
        <v>0</v>
      </c>
      <c r="L78" s="48">
        <v>105</v>
      </c>
      <c r="M78" s="48">
        <v>13</v>
      </c>
      <c r="N78" s="48">
        <v>3</v>
      </c>
      <c r="O78" s="48">
        <v>0</v>
      </c>
      <c r="P78" s="46">
        <v>121</v>
      </c>
      <c r="Q78" s="46">
        <v>79</v>
      </c>
      <c r="R78" s="46">
        <v>205</v>
      </c>
      <c r="S78" s="46">
        <v>19</v>
      </c>
    </row>
    <row r="79" spans="2:19" ht="13.5">
      <c r="B79" s="44">
        <f t="shared" si="11"/>
        <v>64</v>
      </c>
      <c r="C79" s="45" t="s">
        <v>85</v>
      </c>
      <c r="D79" s="46">
        <v>4854</v>
      </c>
      <c r="E79" s="46">
        <v>4572</v>
      </c>
      <c r="F79" s="46">
        <v>609</v>
      </c>
      <c r="G79" s="47">
        <f t="shared" si="8"/>
        <v>0.1332020997375328</v>
      </c>
      <c r="H79" s="47">
        <f t="shared" si="9"/>
        <v>3.608923884514436</v>
      </c>
      <c r="I79" s="46">
        <v>3323</v>
      </c>
      <c r="J79" s="46">
        <v>1084</v>
      </c>
      <c r="K79" s="46">
        <v>0</v>
      </c>
      <c r="L79" s="48">
        <v>143</v>
      </c>
      <c r="M79" s="48">
        <v>14</v>
      </c>
      <c r="N79" s="48">
        <v>8</v>
      </c>
      <c r="O79" s="48">
        <v>0</v>
      </c>
      <c r="P79" s="46">
        <f aca="true" t="shared" si="12" ref="P79:P94">SUM(L79:O79)</f>
        <v>165</v>
      </c>
      <c r="Q79" s="46">
        <v>371</v>
      </c>
      <c r="R79" s="46">
        <v>241</v>
      </c>
      <c r="S79" s="46">
        <v>370</v>
      </c>
    </row>
    <row r="80" spans="2:19" ht="13.5">
      <c r="B80" s="44">
        <f t="shared" si="11"/>
        <v>65</v>
      </c>
      <c r="C80" s="45" t="s">
        <v>148</v>
      </c>
      <c r="D80" s="46">
        <v>3786</v>
      </c>
      <c r="E80" s="46">
        <v>3672</v>
      </c>
      <c r="F80" s="48">
        <v>536</v>
      </c>
      <c r="G80" s="47">
        <f t="shared" si="8"/>
        <v>0.14596949891067537</v>
      </c>
      <c r="H80" s="47">
        <f t="shared" si="9"/>
        <v>4.357298474945534</v>
      </c>
      <c r="I80" s="48">
        <v>1029</v>
      </c>
      <c r="J80" s="48">
        <v>2483</v>
      </c>
      <c r="K80" s="48">
        <v>0</v>
      </c>
      <c r="L80" s="48">
        <v>131</v>
      </c>
      <c r="M80" s="48">
        <v>17</v>
      </c>
      <c r="N80" s="48">
        <v>12</v>
      </c>
      <c r="O80" s="48">
        <v>0</v>
      </c>
      <c r="P80" s="46">
        <f t="shared" si="12"/>
        <v>160</v>
      </c>
      <c r="Q80" s="46">
        <v>671</v>
      </c>
      <c r="R80" s="46">
        <v>960</v>
      </c>
      <c r="S80" s="46">
        <v>307</v>
      </c>
    </row>
    <row r="81" spans="2:19" ht="13.5">
      <c r="B81" s="44">
        <f t="shared" si="11"/>
        <v>66</v>
      </c>
      <c r="C81" s="45" t="s">
        <v>86</v>
      </c>
      <c r="D81" s="46">
        <v>4722</v>
      </c>
      <c r="E81" s="46">
        <v>4476</v>
      </c>
      <c r="F81" s="46">
        <v>263</v>
      </c>
      <c r="G81" s="47">
        <f t="shared" si="8"/>
        <v>0.058757819481680074</v>
      </c>
      <c r="H81" s="47">
        <f t="shared" si="9"/>
        <v>2.3458445040214477</v>
      </c>
      <c r="I81" s="46">
        <v>1380</v>
      </c>
      <c r="J81" s="46">
        <v>2991</v>
      </c>
      <c r="K81" s="46">
        <v>0</v>
      </c>
      <c r="L81" s="48">
        <v>95</v>
      </c>
      <c r="M81" s="48">
        <v>8</v>
      </c>
      <c r="N81" s="48">
        <v>2</v>
      </c>
      <c r="O81" s="48">
        <v>0</v>
      </c>
      <c r="P81" s="46">
        <f t="shared" si="12"/>
        <v>105</v>
      </c>
      <c r="Q81" s="46">
        <v>40</v>
      </c>
      <c r="R81" s="46">
        <v>103</v>
      </c>
      <c r="S81" s="46">
        <v>131</v>
      </c>
    </row>
    <row r="82" spans="2:19" ht="13.5">
      <c r="B82" s="44">
        <f t="shared" si="11"/>
        <v>67</v>
      </c>
      <c r="C82" s="45" t="s">
        <v>87</v>
      </c>
      <c r="D82" s="46">
        <v>3123</v>
      </c>
      <c r="E82" s="46">
        <v>2977</v>
      </c>
      <c r="F82" s="46">
        <v>289</v>
      </c>
      <c r="G82" s="47">
        <f t="shared" si="8"/>
        <v>0.09707759489418878</v>
      </c>
      <c r="H82" s="47">
        <f t="shared" si="9"/>
        <v>3.29190460194827</v>
      </c>
      <c r="I82" s="46">
        <v>1287</v>
      </c>
      <c r="J82" s="46">
        <v>1592</v>
      </c>
      <c r="K82" s="46">
        <v>0</v>
      </c>
      <c r="L82" s="48">
        <v>83</v>
      </c>
      <c r="M82" s="48">
        <v>12</v>
      </c>
      <c r="N82" s="48">
        <v>3</v>
      </c>
      <c r="O82" s="48">
        <v>0</v>
      </c>
      <c r="P82" s="46">
        <f t="shared" si="12"/>
        <v>98</v>
      </c>
      <c r="Q82" s="46">
        <v>168</v>
      </c>
      <c r="R82" s="46">
        <v>143</v>
      </c>
      <c r="S82" s="46">
        <v>159</v>
      </c>
    </row>
    <row r="83" spans="2:19" ht="13.5">
      <c r="B83" s="44">
        <f t="shared" si="11"/>
        <v>68</v>
      </c>
      <c r="C83" s="45" t="s">
        <v>88</v>
      </c>
      <c r="D83" s="46">
        <v>4635</v>
      </c>
      <c r="E83" s="46">
        <v>4404</v>
      </c>
      <c r="F83" s="46">
        <v>393</v>
      </c>
      <c r="G83" s="47">
        <f t="shared" si="8"/>
        <v>0.08923705722070845</v>
      </c>
      <c r="H83" s="47">
        <f t="shared" si="9"/>
        <v>3.4287011807447776</v>
      </c>
      <c r="I83" s="46">
        <v>612</v>
      </c>
      <c r="J83" s="46">
        <v>3641</v>
      </c>
      <c r="K83" s="46">
        <v>0</v>
      </c>
      <c r="L83" s="48">
        <v>141</v>
      </c>
      <c r="M83" s="48">
        <v>7</v>
      </c>
      <c r="N83" s="48">
        <v>3</v>
      </c>
      <c r="O83" s="48">
        <v>0</v>
      </c>
      <c r="P83" s="46">
        <f t="shared" si="12"/>
        <v>151</v>
      </c>
      <c r="Q83" s="46">
        <v>220</v>
      </c>
      <c r="R83" s="46">
        <v>236</v>
      </c>
      <c r="S83" s="46">
        <v>237</v>
      </c>
    </row>
    <row r="84" spans="2:19" ht="13.5">
      <c r="B84" s="44">
        <f t="shared" si="11"/>
        <v>69</v>
      </c>
      <c r="C84" s="45" t="s">
        <v>89</v>
      </c>
      <c r="D84" s="46">
        <v>3812</v>
      </c>
      <c r="E84" s="46">
        <v>3466</v>
      </c>
      <c r="F84" s="46">
        <v>475</v>
      </c>
      <c r="G84" s="47">
        <f t="shared" si="8"/>
        <v>0.1370455856895557</v>
      </c>
      <c r="H84" s="47">
        <f t="shared" si="9"/>
        <v>4.67397576457011</v>
      </c>
      <c r="I84" s="46">
        <v>375</v>
      </c>
      <c r="J84" s="46">
        <v>2929</v>
      </c>
      <c r="K84" s="46">
        <v>0</v>
      </c>
      <c r="L84" s="48">
        <v>141</v>
      </c>
      <c r="M84" s="48">
        <v>15</v>
      </c>
      <c r="N84" s="48">
        <v>6</v>
      </c>
      <c r="O84" s="48">
        <v>0</v>
      </c>
      <c r="P84" s="46">
        <f t="shared" si="12"/>
        <v>162</v>
      </c>
      <c r="Q84" s="46">
        <v>48</v>
      </c>
      <c r="R84" s="46">
        <v>406</v>
      </c>
      <c r="S84" s="46">
        <v>2</v>
      </c>
    </row>
    <row r="85" spans="2:19" ht="13.5">
      <c r="B85" s="44">
        <f t="shared" si="11"/>
        <v>70</v>
      </c>
      <c r="C85" s="45" t="s">
        <v>90</v>
      </c>
      <c r="D85" s="46">
        <v>3888</v>
      </c>
      <c r="E85" s="46">
        <v>3489</v>
      </c>
      <c r="F85" s="46">
        <v>166</v>
      </c>
      <c r="G85" s="47">
        <f t="shared" si="8"/>
        <v>0.04757810260819719</v>
      </c>
      <c r="H85" s="47">
        <f t="shared" si="9"/>
        <v>1.8916595012897677</v>
      </c>
      <c r="I85" s="50">
        <v>377</v>
      </c>
      <c r="J85" s="46">
        <v>3046</v>
      </c>
      <c r="K85" s="46">
        <v>0</v>
      </c>
      <c r="L85" s="48">
        <v>55</v>
      </c>
      <c r="M85" s="48">
        <v>9</v>
      </c>
      <c r="N85" s="48">
        <v>2</v>
      </c>
      <c r="O85" s="48">
        <v>0</v>
      </c>
      <c r="P85" s="46">
        <f t="shared" si="12"/>
        <v>66</v>
      </c>
      <c r="Q85" s="46">
        <v>5</v>
      </c>
      <c r="R85" s="46">
        <v>160</v>
      </c>
      <c r="S85" s="46">
        <v>37</v>
      </c>
    </row>
    <row r="86" spans="1:20" s="32" customFormat="1" ht="13.5">
      <c r="A86" s="3"/>
      <c r="B86" s="44">
        <f t="shared" si="11"/>
        <v>71</v>
      </c>
      <c r="C86" s="45" t="s">
        <v>91</v>
      </c>
      <c r="D86" s="48">
        <v>4231</v>
      </c>
      <c r="E86" s="48">
        <v>4018</v>
      </c>
      <c r="F86" s="48">
        <v>265</v>
      </c>
      <c r="G86" s="49">
        <f t="shared" si="8"/>
        <v>0.06595321055251369</v>
      </c>
      <c r="H86" s="49">
        <f t="shared" si="9"/>
        <v>2.33947237431558</v>
      </c>
      <c r="I86" s="48">
        <v>0</v>
      </c>
      <c r="J86" s="48">
        <v>0</v>
      </c>
      <c r="K86" s="48">
        <v>3924</v>
      </c>
      <c r="L86" s="48">
        <v>80</v>
      </c>
      <c r="M86" s="48">
        <v>2</v>
      </c>
      <c r="N86" s="48">
        <v>12</v>
      </c>
      <c r="O86" s="48">
        <v>0</v>
      </c>
      <c r="P86" s="48">
        <f t="shared" si="12"/>
        <v>94</v>
      </c>
      <c r="Q86" s="48">
        <v>243</v>
      </c>
      <c r="R86" s="48">
        <v>405</v>
      </c>
      <c r="S86" s="48">
        <v>143</v>
      </c>
      <c r="T86" s="3"/>
    </row>
    <row r="87" spans="2:19" ht="13.5">
      <c r="B87" s="44">
        <f t="shared" si="11"/>
        <v>72</v>
      </c>
      <c r="C87" s="45" t="s">
        <v>92</v>
      </c>
      <c r="D87" s="46">
        <v>6234</v>
      </c>
      <c r="E87" s="46">
        <v>5894</v>
      </c>
      <c r="F87" s="46">
        <v>668</v>
      </c>
      <c r="G87" s="47">
        <f t="shared" si="8"/>
        <v>0.11333559552086868</v>
      </c>
      <c r="H87" s="47">
        <f t="shared" si="9"/>
        <v>3.902273498473023</v>
      </c>
      <c r="I87" s="46">
        <v>1223</v>
      </c>
      <c r="J87" s="46">
        <v>4441</v>
      </c>
      <c r="K87" s="46">
        <v>0</v>
      </c>
      <c r="L87" s="48">
        <v>199</v>
      </c>
      <c r="M87" s="48">
        <v>27</v>
      </c>
      <c r="N87" s="48">
        <v>4</v>
      </c>
      <c r="O87" s="48">
        <v>0</v>
      </c>
      <c r="P87" s="46">
        <f t="shared" si="12"/>
        <v>230</v>
      </c>
      <c r="Q87" s="46">
        <v>366</v>
      </c>
      <c r="R87" s="46">
        <v>542</v>
      </c>
      <c r="S87" s="46">
        <v>124</v>
      </c>
    </row>
    <row r="88" spans="2:19" ht="13.5">
      <c r="B88" s="44">
        <f t="shared" si="11"/>
        <v>73</v>
      </c>
      <c r="C88" s="45" t="s">
        <v>93</v>
      </c>
      <c r="D88" s="46">
        <v>3977</v>
      </c>
      <c r="E88" s="46">
        <v>3747</v>
      </c>
      <c r="F88" s="46">
        <v>490</v>
      </c>
      <c r="G88" s="47">
        <f t="shared" si="8"/>
        <v>0.13077128369362157</v>
      </c>
      <c r="H88" s="47">
        <f t="shared" si="9"/>
        <v>4.483586869495596</v>
      </c>
      <c r="I88" s="46">
        <v>657</v>
      </c>
      <c r="J88" s="46">
        <v>2922</v>
      </c>
      <c r="K88" s="46">
        <v>0</v>
      </c>
      <c r="L88" s="48">
        <v>90</v>
      </c>
      <c r="M88" s="48">
        <v>13</v>
      </c>
      <c r="N88" s="48">
        <v>8</v>
      </c>
      <c r="O88" s="48">
        <v>57</v>
      </c>
      <c r="P88" s="46">
        <f t="shared" si="12"/>
        <v>168</v>
      </c>
      <c r="Q88" s="46">
        <v>201</v>
      </c>
      <c r="R88" s="46">
        <v>564</v>
      </c>
      <c r="S88" s="46">
        <v>47</v>
      </c>
    </row>
    <row r="89" spans="2:19" ht="13.5">
      <c r="B89" s="44">
        <f t="shared" si="11"/>
        <v>74</v>
      </c>
      <c r="C89" s="45" t="s">
        <v>94</v>
      </c>
      <c r="D89" s="46">
        <v>4145</v>
      </c>
      <c r="E89" s="46">
        <v>3855</v>
      </c>
      <c r="F89" s="46">
        <v>333</v>
      </c>
      <c r="G89" s="47">
        <f t="shared" si="8"/>
        <v>0.08638132295719844</v>
      </c>
      <c r="H89" s="47">
        <f t="shared" si="9"/>
        <v>2.853437094682231</v>
      </c>
      <c r="I89" s="46">
        <v>2891</v>
      </c>
      <c r="J89" s="46">
        <v>854</v>
      </c>
      <c r="K89" s="46">
        <v>0</v>
      </c>
      <c r="L89" s="48">
        <v>86</v>
      </c>
      <c r="M89" s="48">
        <v>18</v>
      </c>
      <c r="N89" s="48">
        <v>6</v>
      </c>
      <c r="O89" s="48">
        <v>0</v>
      </c>
      <c r="P89" s="46">
        <f t="shared" si="12"/>
        <v>110</v>
      </c>
      <c r="Q89" s="46">
        <v>1003</v>
      </c>
      <c r="R89" s="46">
        <v>589</v>
      </c>
      <c r="S89" s="46">
        <v>186</v>
      </c>
    </row>
    <row r="90" spans="1:20" s="32" customFormat="1" ht="13.5">
      <c r="A90" s="3"/>
      <c r="B90" s="44">
        <f t="shared" si="11"/>
        <v>75</v>
      </c>
      <c r="C90" s="45" t="s">
        <v>95</v>
      </c>
      <c r="D90" s="48">
        <v>8034</v>
      </c>
      <c r="E90" s="48">
        <v>7555</v>
      </c>
      <c r="F90" s="48">
        <v>854</v>
      </c>
      <c r="G90" s="49">
        <f t="shared" si="8"/>
        <v>0.11303772336201191</v>
      </c>
      <c r="H90" s="49">
        <f t="shared" si="9"/>
        <v>2.898742554599603</v>
      </c>
      <c r="I90" s="48">
        <v>5724</v>
      </c>
      <c r="J90" s="48">
        <v>1612</v>
      </c>
      <c r="K90" s="48">
        <v>0</v>
      </c>
      <c r="L90" s="48">
        <v>178</v>
      </c>
      <c r="M90" s="48">
        <v>28</v>
      </c>
      <c r="N90" s="48">
        <v>13</v>
      </c>
      <c r="O90" s="48">
        <v>0</v>
      </c>
      <c r="P90" s="48">
        <f t="shared" si="12"/>
        <v>219</v>
      </c>
      <c r="Q90" s="48">
        <v>75</v>
      </c>
      <c r="R90" s="48">
        <v>382</v>
      </c>
      <c r="S90" s="48">
        <v>171</v>
      </c>
      <c r="T90" s="3"/>
    </row>
    <row r="91" spans="2:19" ht="13.5">
      <c r="B91" s="44">
        <f t="shared" si="11"/>
        <v>76</v>
      </c>
      <c r="C91" s="45" t="s">
        <v>96</v>
      </c>
      <c r="D91" s="46">
        <v>5427</v>
      </c>
      <c r="E91" s="46">
        <v>4970</v>
      </c>
      <c r="F91" s="46">
        <v>345</v>
      </c>
      <c r="G91" s="47">
        <f t="shared" si="8"/>
        <v>0.06941649899396378</v>
      </c>
      <c r="H91" s="47">
        <f t="shared" si="9"/>
        <v>2.0523138832997985</v>
      </c>
      <c r="I91" s="46">
        <v>2463</v>
      </c>
      <c r="J91" s="46">
        <v>2405</v>
      </c>
      <c r="K91" s="46">
        <v>0</v>
      </c>
      <c r="L91" s="48">
        <v>88</v>
      </c>
      <c r="M91" s="48">
        <v>11</v>
      </c>
      <c r="N91" s="48">
        <v>3</v>
      </c>
      <c r="O91" s="48">
        <v>0</v>
      </c>
      <c r="P91" s="46">
        <f t="shared" si="12"/>
        <v>102</v>
      </c>
      <c r="Q91" s="46">
        <v>114</v>
      </c>
      <c r="R91" s="46">
        <v>634</v>
      </c>
      <c r="S91" s="46">
        <v>253</v>
      </c>
    </row>
    <row r="92" spans="2:19" ht="13.5">
      <c r="B92" s="44">
        <f t="shared" si="11"/>
        <v>77</v>
      </c>
      <c r="C92" s="45" t="s">
        <v>149</v>
      </c>
      <c r="D92" s="46">
        <v>3289</v>
      </c>
      <c r="E92" s="46">
        <v>2963</v>
      </c>
      <c r="F92" s="46">
        <v>223</v>
      </c>
      <c r="G92" s="47">
        <f t="shared" si="8"/>
        <v>0.07526155923050962</v>
      </c>
      <c r="H92" s="47">
        <f t="shared" si="9"/>
        <v>2.9699628754640566</v>
      </c>
      <c r="I92" s="46">
        <v>435</v>
      </c>
      <c r="J92" s="46">
        <v>2440</v>
      </c>
      <c r="K92" s="46">
        <v>0</v>
      </c>
      <c r="L92" s="48">
        <v>78</v>
      </c>
      <c r="M92" s="48">
        <v>8</v>
      </c>
      <c r="N92" s="48">
        <v>2</v>
      </c>
      <c r="O92" s="48">
        <v>0</v>
      </c>
      <c r="P92" s="46">
        <f t="shared" si="12"/>
        <v>88</v>
      </c>
      <c r="Q92" s="46">
        <v>61</v>
      </c>
      <c r="R92" s="46">
        <v>255</v>
      </c>
      <c r="S92" s="46">
        <v>187</v>
      </c>
    </row>
    <row r="93" spans="2:19" ht="13.5">
      <c r="B93" s="44">
        <f t="shared" si="11"/>
        <v>78</v>
      </c>
      <c r="C93" s="45" t="s">
        <v>97</v>
      </c>
      <c r="D93" s="46">
        <v>3470</v>
      </c>
      <c r="E93" s="46">
        <v>3215</v>
      </c>
      <c r="F93" s="46">
        <v>262</v>
      </c>
      <c r="G93" s="47">
        <f t="shared" si="8"/>
        <v>0.08149300155520996</v>
      </c>
      <c r="H93" s="47">
        <f t="shared" si="9"/>
        <v>2.8304821150855366</v>
      </c>
      <c r="I93" s="46">
        <v>1229</v>
      </c>
      <c r="J93" s="46">
        <v>1895</v>
      </c>
      <c r="K93" s="46">
        <v>0</v>
      </c>
      <c r="L93" s="48">
        <v>79</v>
      </c>
      <c r="M93" s="48">
        <v>8</v>
      </c>
      <c r="N93" s="48">
        <v>4</v>
      </c>
      <c r="O93" s="48">
        <v>0</v>
      </c>
      <c r="P93" s="46">
        <f t="shared" si="12"/>
        <v>91</v>
      </c>
      <c r="Q93" s="46">
        <v>111</v>
      </c>
      <c r="R93" s="46">
        <v>203</v>
      </c>
      <c r="S93" s="46">
        <v>25</v>
      </c>
    </row>
    <row r="94" spans="2:19" ht="13.5">
      <c r="B94" s="44">
        <f t="shared" si="11"/>
        <v>79</v>
      </c>
      <c r="C94" s="45" t="s">
        <v>98</v>
      </c>
      <c r="D94" s="46">
        <v>6734</v>
      </c>
      <c r="E94" s="46">
        <v>5680</v>
      </c>
      <c r="F94" s="46">
        <v>461</v>
      </c>
      <c r="G94" s="47">
        <f t="shared" si="8"/>
        <v>0.08116197183098592</v>
      </c>
      <c r="H94" s="47">
        <f t="shared" si="9"/>
        <v>2.7288732394366195</v>
      </c>
      <c r="I94" s="46">
        <v>0</v>
      </c>
      <c r="J94" s="46">
        <v>0</v>
      </c>
      <c r="K94" s="46">
        <v>5525</v>
      </c>
      <c r="L94" s="48">
        <v>128</v>
      </c>
      <c r="M94" s="48">
        <v>16</v>
      </c>
      <c r="N94" s="48">
        <v>11</v>
      </c>
      <c r="O94" s="48">
        <v>0</v>
      </c>
      <c r="P94" s="46">
        <f t="shared" si="12"/>
        <v>155</v>
      </c>
      <c r="Q94" s="46">
        <v>238</v>
      </c>
      <c r="R94" s="46">
        <v>351</v>
      </c>
      <c r="S94" s="46">
        <v>64</v>
      </c>
    </row>
    <row r="95" spans="2:19" ht="13.5">
      <c r="B95" s="44">
        <f t="shared" si="11"/>
        <v>80</v>
      </c>
      <c r="C95" s="45" t="s">
        <v>150</v>
      </c>
      <c r="D95" s="46">
        <v>4790</v>
      </c>
      <c r="E95" s="46">
        <v>3973</v>
      </c>
      <c r="F95" s="46">
        <v>456</v>
      </c>
      <c r="G95" s="47">
        <f aca="true" t="shared" si="13" ref="G95:G126">F95/E95</f>
        <v>0.11477472942360936</v>
      </c>
      <c r="H95" s="47">
        <f aca="true" t="shared" si="14" ref="H95:H126">P95/E95*100</f>
        <v>3.4734457588723884</v>
      </c>
      <c r="I95" s="46">
        <v>1809</v>
      </c>
      <c r="J95" s="46">
        <v>2026</v>
      </c>
      <c r="K95" s="46">
        <v>0</v>
      </c>
      <c r="L95" s="48">
        <v>115</v>
      </c>
      <c r="M95" s="48">
        <v>13</v>
      </c>
      <c r="N95" s="48">
        <v>10</v>
      </c>
      <c r="O95" s="48">
        <v>0</v>
      </c>
      <c r="P95" s="46">
        <v>138</v>
      </c>
      <c r="Q95" s="46">
        <v>90</v>
      </c>
      <c r="R95" s="46">
        <v>332</v>
      </c>
      <c r="S95" s="46">
        <v>523</v>
      </c>
    </row>
    <row r="96" spans="2:19" ht="13.5">
      <c r="B96" s="44">
        <f aca="true" t="shared" si="15" ref="B96:B127">B95+1</f>
        <v>81</v>
      </c>
      <c r="C96" s="45" t="s">
        <v>99</v>
      </c>
      <c r="D96" s="46">
        <v>4119</v>
      </c>
      <c r="E96" s="46">
        <v>3687</v>
      </c>
      <c r="F96" s="46">
        <v>291</v>
      </c>
      <c r="G96" s="47">
        <f t="shared" si="13"/>
        <v>0.07892595606183889</v>
      </c>
      <c r="H96" s="47">
        <f t="shared" si="14"/>
        <v>2.9834553837808517</v>
      </c>
      <c r="I96" s="46">
        <v>3041</v>
      </c>
      <c r="J96" s="46">
        <v>523</v>
      </c>
      <c r="K96" s="46">
        <v>0</v>
      </c>
      <c r="L96" s="48">
        <v>94</v>
      </c>
      <c r="M96" s="48">
        <v>12</v>
      </c>
      <c r="N96" s="48">
        <v>4</v>
      </c>
      <c r="O96" s="48">
        <v>0</v>
      </c>
      <c r="P96" s="46">
        <f aca="true" t="shared" si="16" ref="P96:P109">SUM(L96:O96)</f>
        <v>110</v>
      </c>
      <c r="Q96" s="46">
        <v>39</v>
      </c>
      <c r="R96" s="46">
        <v>94</v>
      </c>
      <c r="S96" s="46">
        <v>157</v>
      </c>
    </row>
    <row r="97" spans="2:19" ht="13.5">
      <c r="B97" s="44">
        <f t="shared" si="15"/>
        <v>82</v>
      </c>
      <c r="C97" s="45" t="s">
        <v>100</v>
      </c>
      <c r="D97" s="46">
        <v>3605</v>
      </c>
      <c r="E97" s="46">
        <v>3153</v>
      </c>
      <c r="F97" s="46">
        <v>442</v>
      </c>
      <c r="G97" s="47">
        <f t="shared" si="13"/>
        <v>0.14018395179194418</v>
      </c>
      <c r="H97" s="47">
        <f t="shared" si="14"/>
        <v>5.011100539169045</v>
      </c>
      <c r="I97" s="46">
        <v>1188</v>
      </c>
      <c r="J97" s="46">
        <v>1807</v>
      </c>
      <c r="K97" s="46">
        <v>0</v>
      </c>
      <c r="L97" s="48">
        <v>126</v>
      </c>
      <c r="M97" s="48">
        <v>13</v>
      </c>
      <c r="N97" s="48">
        <v>19</v>
      </c>
      <c r="O97" s="48">
        <v>0</v>
      </c>
      <c r="P97" s="46">
        <f t="shared" si="16"/>
        <v>158</v>
      </c>
      <c r="Q97" s="46">
        <v>323</v>
      </c>
      <c r="R97" s="46">
        <v>366</v>
      </c>
      <c r="S97" s="46">
        <v>126</v>
      </c>
    </row>
    <row r="98" spans="2:19" ht="13.5">
      <c r="B98" s="44">
        <f t="shared" si="15"/>
        <v>83</v>
      </c>
      <c r="C98" s="45" t="s">
        <v>101</v>
      </c>
      <c r="D98" s="46">
        <v>4616</v>
      </c>
      <c r="E98" s="46">
        <v>3924</v>
      </c>
      <c r="F98" s="46">
        <v>308</v>
      </c>
      <c r="G98" s="47">
        <f t="shared" si="13"/>
        <v>0.07849133537206932</v>
      </c>
      <c r="H98" s="47">
        <f t="shared" si="14"/>
        <v>2.471967380224261</v>
      </c>
      <c r="I98" s="46">
        <v>3771</v>
      </c>
      <c r="J98" s="46">
        <v>49</v>
      </c>
      <c r="K98" s="46">
        <v>0</v>
      </c>
      <c r="L98" s="48">
        <v>89</v>
      </c>
      <c r="M98" s="48">
        <v>6</v>
      </c>
      <c r="N98" s="48">
        <v>2</v>
      </c>
      <c r="O98" s="48">
        <v>0</v>
      </c>
      <c r="P98" s="46">
        <f t="shared" si="16"/>
        <v>97</v>
      </c>
      <c r="Q98" s="46">
        <v>0</v>
      </c>
      <c r="R98" s="46">
        <v>430</v>
      </c>
      <c r="S98" s="46">
        <v>0</v>
      </c>
    </row>
    <row r="99" spans="2:19" ht="13.5">
      <c r="B99" s="44">
        <f t="shared" si="15"/>
        <v>84</v>
      </c>
      <c r="C99" s="45" t="s">
        <v>102</v>
      </c>
      <c r="D99" s="46">
        <v>3278</v>
      </c>
      <c r="E99" s="46">
        <v>2539</v>
      </c>
      <c r="F99" s="46">
        <v>370</v>
      </c>
      <c r="G99" s="47">
        <f t="shared" si="13"/>
        <v>0.14572666404096102</v>
      </c>
      <c r="H99" s="47">
        <f t="shared" si="14"/>
        <v>4.411185506104766</v>
      </c>
      <c r="I99" s="46">
        <v>2107</v>
      </c>
      <c r="J99" s="46">
        <v>320</v>
      </c>
      <c r="K99" s="46">
        <v>0</v>
      </c>
      <c r="L99" s="48">
        <v>88</v>
      </c>
      <c r="M99" s="48">
        <v>12</v>
      </c>
      <c r="N99" s="48">
        <v>12</v>
      </c>
      <c r="O99" s="48">
        <v>0</v>
      </c>
      <c r="P99" s="46">
        <f t="shared" si="16"/>
        <v>112</v>
      </c>
      <c r="Q99" s="46">
        <v>123</v>
      </c>
      <c r="R99" s="46">
        <v>307</v>
      </c>
      <c r="S99" s="46">
        <v>42</v>
      </c>
    </row>
    <row r="100" spans="2:19" ht="13.5">
      <c r="B100" s="44">
        <f t="shared" si="15"/>
        <v>85</v>
      </c>
      <c r="C100" s="45" t="s">
        <v>103</v>
      </c>
      <c r="D100" s="46">
        <v>3565</v>
      </c>
      <c r="E100" s="46">
        <v>3419</v>
      </c>
      <c r="F100" s="46">
        <v>524</v>
      </c>
      <c r="G100" s="47">
        <f t="shared" si="13"/>
        <v>0.1532611874817198</v>
      </c>
      <c r="H100" s="47">
        <f t="shared" si="14"/>
        <v>5.176952325241299</v>
      </c>
      <c r="I100" s="46">
        <v>570</v>
      </c>
      <c r="J100" s="46">
        <v>2672</v>
      </c>
      <c r="K100" s="46">
        <v>0</v>
      </c>
      <c r="L100" s="48">
        <v>151</v>
      </c>
      <c r="M100" s="48">
        <v>22</v>
      </c>
      <c r="N100" s="48">
        <v>4</v>
      </c>
      <c r="O100" s="48">
        <v>0</v>
      </c>
      <c r="P100" s="46">
        <f t="shared" si="16"/>
        <v>177</v>
      </c>
      <c r="Q100" s="46">
        <v>233</v>
      </c>
      <c r="R100" s="46">
        <v>505</v>
      </c>
      <c r="S100" s="46">
        <v>275</v>
      </c>
    </row>
    <row r="101" spans="2:19" ht="13.5">
      <c r="B101" s="44">
        <f t="shared" si="15"/>
        <v>86</v>
      </c>
      <c r="C101" s="45" t="s">
        <v>104</v>
      </c>
      <c r="D101" s="46">
        <v>7014</v>
      </c>
      <c r="E101" s="46">
        <v>6561</v>
      </c>
      <c r="F101" s="46">
        <v>1220</v>
      </c>
      <c r="G101" s="47">
        <f t="shared" si="13"/>
        <v>0.18594726413656454</v>
      </c>
      <c r="H101" s="47">
        <f t="shared" si="14"/>
        <v>5.944215820759031</v>
      </c>
      <c r="I101" s="46">
        <v>933</v>
      </c>
      <c r="J101" s="46">
        <v>5238</v>
      </c>
      <c r="K101" s="46">
        <v>0</v>
      </c>
      <c r="L101" s="48">
        <v>332</v>
      </c>
      <c r="M101" s="48">
        <v>50</v>
      </c>
      <c r="N101" s="48">
        <v>8</v>
      </c>
      <c r="O101" s="48">
        <v>0</v>
      </c>
      <c r="P101" s="46">
        <f t="shared" si="16"/>
        <v>390</v>
      </c>
      <c r="Q101" s="46">
        <v>1583</v>
      </c>
      <c r="R101" s="46">
        <v>1968</v>
      </c>
      <c r="S101" s="46">
        <v>563</v>
      </c>
    </row>
    <row r="102" spans="2:19" ht="13.5">
      <c r="B102" s="44">
        <f t="shared" si="15"/>
        <v>87</v>
      </c>
      <c r="C102" s="45" t="s">
        <v>105</v>
      </c>
      <c r="D102" s="46">
        <v>4563</v>
      </c>
      <c r="E102" s="46">
        <v>4272</v>
      </c>
      <c r="F102" s="46">
        <v>700</v>
      </c>
      <c r="G102" s="47">
        <f t="shared" si="13"/>
        <v>0.16385767790262173</v>
      </c>
      <c r="H102" s="47">
        <f t="shared" si="14"/>
        <v>5.1732209737827715</v>
      </c>
      <c r="I102" s="46">
        <v>1763</v>
      </c>
      <c r="J102" s="46">
        <v>2288</v>
      </c>
      <c r="K102" s="46">
        <v>0</v>
      </c>
      <c r="L102" s="48">
        <v>187</v>
      </c>
      <c r="M102" s="48">
        <v>22</v>
      </c>
      <c r="N102" s="48">
        <v>12</v>
      </c>
      <c r="O102" s="48">
        <v>0</v>
      </c>
      <c r="P102" s="46">
        <f t="shared" si="16"/>
        <v>221</v>
      </c>
      <c r="Q102" s="46">
        <v>617</v>
      </c>
      <c r="R102" s="46">
        <v>541</v>
      </c>
      <c r="S102" s="46">
        <v>211</v>
      </c>
    </row>
    <row r="103" spans="2:19" ht="13.5">
      <c r="B103" s="44">
        <f t="shared" si="15"/>
        <v>88</v>
      </c>
      <c r="C103" s="45" t="s">
        <v>106</v>
      </c>
      <c r="D103" s="46">
        <v>3117</v>
      </c>
      <c r="E103" s="46">
        <v>2846</v>
      </c>
      <c r="F103" s="46">
        <v>784</v>
      </c>
      <c r="G103" s="47">
        <f t="shared" si="13"/>
        <v>0.275474349964863</v>
      </c>
      <c r="H103" s="47">
        <f t="shared" si="14"/>
        <v>9.10049191848208</v>
      </c>
      <c r="I103" s="46">
        <v>1932</v>
      </c>
      <c r="J103" s="46">
        <v>655</v>
      </c>
      <c r="K103" s="46">
        <v>0</v>
      </c>
      <c r="L103" s="48">
        <v>191</v>
      </c>
      <c r="M103" s="48">
        <v>48</v>
      </c>
      <c r="N103" s="48">
        <v>17</v>
      </c>
      <c r="O103" s="48">
        <v>3</v>
      </c>
      <c r="P103" s="46">
        <f t="shared" si="16"/>
        <v>259</v>
      </c>
      <c r="Q103" s="46">
        <v>410</v>
      </c>
      <c r="R103" s="46">
        <v>399</v>
      </c>
      <c r="S103" s="46">
        <v>234</v>
      </c>
    </row>
    <row r="104" spans="2:19" ht="13.5">
      <c r="B104" s="44">
        <f t="shared" si="15"/>
        <v>89</v>
      </c>
      <c r="C104" s="45" t="s">
        <v>107</v>
      </c>
      <c r="D104" s="46">
        <v>5364</v>
      </c>
      <c r="E104" s="46">
        <v>5006</v>
      </c>
      <c r="F104" s="46">
        <v>1007</v>
      </c>
      <c r="G104" s="47">
        <f t="shared" si="13"/>
        <v>0.20115860966839794</v>
      </c>
      <c r="H104" s="47">
        <f t="shared" si="14"/>
        <v>6.472233320015981</v>
      </c>
      <c r="I104" s="46">
        <v>4233</v>
      </c>
      <c r="J104" s="46">
        <v>436</v>
      </c>
      <c r="K104" s="46">
        <v>0</v>
      </c>
      <c r="L104" s="48">
        <v>273</v>
      </c>
      <c r="M104" s="48">
        <v>38</v>
      </c>
      <c r="N104" s="48">
        <v>13</v>
      </c>
      <c r="O104" s="48">
        <v>0</v>
      </c>
      <c r="P104" s="46">
        <f t="shared" si="16"/>
        <v>324</v>
      </c>
      <c r="Q104" s="46">
        <v>160</v>
      </c>
      <c r="R104" s="46">
        <v>463</v>
      </c>
      <c r="S104" s="46">
        <v>0</v>
      </c>
    </row>
    <row r="105" spans="2:19" ht="13.5">
      <c r="B105" s="44">
        <f t="shared" si="15"/>
        <v>90</v>
      </c>
      <c r="C105" s="45" t="s">
        <v>108</v>
      </c>
      <c r="D105" s="46">
        <v>937</v>
      </c>
      <c r="E105" s="46">
        <v>878</v>
      </c>
      <c r="F105" s="46">
        <v>87</v>
      </c>
      <c r="G105" s="47">
        <f t="shared" si="13"/>
        <v>0.09908883826879271</v>
      </c>
      <c r="H105" s="47">
        <f t="shared" si="14"/>
        <v>4.669703872437358</v>
      </c>
      <c r="I105" s="46">
        <v>638</v>
      </c>
      <c r="J105" s="46">
        <v>199</v>
      </c>
      <c r="K105" s="46">
        <v>0</v>
      </c>
      <c r="L105" s="48">
        <v>41</v>
      </c>
      <c r="M105" s="48">
        <v>0</v>
      </c>
      <c r="N105" s="48">
        <v>0</v>
      </c>
      <c r="O105" s="48">
        <v>0</v>
      </c>
      <c r="P105" s="46">
        <f t="shared" si="16"/>
        <v>41</v>
      </c>
      <c r="Q105" s="46">
        <v>30</v>
      </c>
      <c r="R105" s="46">
        <v>9</v>
      </c>
      <c r="S105" s="46">
        <v>41</v>
      </c>
    </row>
    <row r="106" spans="2:19" ht="13.5">
      <c r="B106" s="44">
        <f t="shared" si="15"/>
        <v>91</v>
      </c>
      <c r="C106" s="45" t="s">
        <v>109</v>
      </c>
      <c r="D106" s="46">
        <v>2142</v>
      </c>
      <c r="E106" s="46">
        <v>1782</v>
      </c>
      <c r="F106" s="46">
        <v>254</v>
      </c>
      <c r="G106" s="47">
        <f t="shared" si="13"/>
        <v>0.1425364758698092</v>
      </c>
      <c r="H106" s="47">
        <f t="shared" si="14"/>
        <v>4.320987654320987</v>
      </c>
      <c r="I106" s="46">
        <v>943</v>
      </c>
      <c r="J106" s="46">
        <v>762</v>
      </c>
      <c r="K106" s="46">
        <v>0</v>
      </c>
      <c r="L106" s="48">
        <v>70</v>
      </c>
      <c r="M106" s="48">
        <v>7</v>
      </c>
      <c r="N106" s="48">
        <v>0</v>
      </c>
      <c r="O106" s="48">
        <v>0</v>
      </c>
      <c r="P106" s="46">
        <f t="shared" si="16"/>
        <v>77</v>
      </c>
      <c r="Q106" s="46">
        <v>3</v>
      </c>
      <c r="R106" s="46">
        <v>233</v>
      </c>
      <c r="S106" s="46">
        <v>123</v>
      </c>
    </row>
    <row r="107" spans="2:19" ht="13.5">
      <c r="B107" s="44">
        <f t="shared" si="15"/>
        <v>92</v>
      </c>
      <c r="C107" s="45" t="s">
        <v>151</v>
      </c>
      <c r="D107" s="46">
        <v>10777</v>
      </c>
      <c r="E107" s="46">
        <v>8465</v>
      </c>
      <c r="F107" s="46">
        <v>1184</v>
      </c>
      <c r="G107" s="47">
        <f t="shared" si="13"/>
        <v>0.13987005316007087</v>
      </c>
      <c r="H107" s="47">
        <f t="shared" si="14"/>
        <v>4.111045481393975</v>
      </c>
      <c r="I107" s="46">
        <v>1174</v>
      </c>
      <c r="J107" s="46">
        <v>6943</v>
      </c>
      <c r="K107" s="46">
        <v>0</v>
      </c>
      <c r="L107" s="48">
        <v>284</v>
      </c>
      <c r="M107" s="48">
        <v>45</v>
      </c>
      <c r="N107" s="48">
        <v>19</v>
      </c>
      <c r="O107" s="48">
        <v>0</v>
      </c>
      <c r="P107" s="46">
        <f t="shared" si="16"/>
        <v>348</v>
      </c>
      <c r="Q107" s="46">
        <v>653</v>
      </c>
      <c r="R107" s="46">
        <v>1106</v>
      </c>
      <c r="S107" s="46">
        <v>360</v>
      </c>
    </row>
    <row r="108" spans="2:19" ht="13.5">
      <c r="B108" s="44">
        <f t="shared" si="15"/>
        <v>93</v>
      </c>
      <c r="C108" s="45" t="s">
        <v>110</v>
      </c>
      <c r="D108" s="46">
        <v>6309</v>
      </c>
      <c r="E108" s="46">
        <v>5504</v>
      </c>
      <c r="F108" s="46">
        <v>612</v>
      </c>
      <c r="G108" s="47">
        <f t="shared" si="13"/>
        <v>0.11119186046511628</v>
      </c>
      <c r="H108" s="47">
        <f t="shared" si="14"/>
        <v>3.45203488372093</v>
      </c>
      <c r="I108" s="46">
        <v>4087</v>
      </c>
      <c r="J108" s="46">
        <v>1227</v>
      </c>
      <c r="K108" s="46">
        <v>0</v>
      </c>
      <c r="L108" s="48">
        <v>165</v>
      </c>
      <c r="M108" s="48">
        <v>17</v>
      </c>
      <c r="N108" s="48">
        <v>8</v>
      </c>
      <c r="O108" s="48">
        <v>0</v>
      </c>
      <c r="P108" s="46">
        <f t="shared" si="16"/>
        <v>190</v>
      </c>
      <c r="Q108" s="46">
        <v>57</v>
      </c>
      <c r="R108" s="46">
        <v>292</v>
      </c>
      <c r="S108" s="46">
        <v>0</v>
      </c>
    </row>
    <row r="109" spans="2:19" ht="13.5">
      <c r="B109" s="44">
        <f t="shared" si="15"/>
        <v>94</v>
      </c>
      <c r="C109" s="45" t="s">
        <v>111</v>
      </c>
      <c r="D109" s="46">
        <v>5006</v>
      </c>
      <c r="E109" s="46">
        <v>4609</v>
      </c>
      <c r="F109" s="46">
        <v>333</v>
      </c>
      <c r="G109" s="47">
        <f t="shared" si="13"/>
        <v>0.07224994575829898</v>
      </c>
      <c r="H109" s="47">
        <f t="shared" si="14"/>
        <v>2.0828813191581688</v>
      </c>
      <c r="I109" s="46">
        <v>3958</v>
      </c>
      <c r="J109" s="46">
        <v>555</v>
      </c>
      <c r="K109" s="46">
        <v>0</v>
      </c>
      <c r="L109" s="48">
        <v>84</v>
      </c>
      <c r="M109" s="48">
        <v>11</v>
      </c>
      <c r="N109" s="48">
        <v>1</v>
      </c>
      <c r="O109" s="48">
        <v>0</v>
      </c>
      <c r="P109" s="46">
        <f t="shared" si="16"/>
        <v>96</v>
      </c>
      <c r="Q109" s="46">
        <v>25</v>
      </c>
      <c r="R109" s="46">
        <v>257</v>
      </c>
      <c r="S109" s="46">
        <v>154</v>
      </c>
    </row>
    <row r="110" spans="2:19" ht="13.5">
      <c r="B110" s="44">
        <f t="shared" si="15"/>
        <v>95</v>
      </c>
      <c r="C110" s="45" t="s">
        <v>112</v>
      </c>
      <c r="D110" s="46">
        <v>4395</v>
      </c>
      <c r="E110" s="46">
        <v>3940</v>
      </c>
      <c r="F110" s="46">
        <v>238</v>
      </c>
      <c r="G110" s="47">
        <f t="shared" si="13"/>
        <v>0.06040609137055838</v>
      </c>
      <c r="H110" s="47">
        <f t="shared" si="14"/>
        <v>2.030456852791878</v>
      </c>
      <c r="I110" s="46">
        <v>2926</v>
      </c>
      <c r="J110" s="46">
        <v>933</v>
      </c>
      <c r="K110" s="46">
        <v>0</v>
      </c>
      <c r="L110" s="48">
        <v>60</v>
      </c>
      <c r="M110" s="48">
        <v>18</v>
      </c>
      <c r="N110" s="48">
        <v>2</v>
      </c>
      <c r="O110" s="48">
        <v>0</v>
      </c>
      <c r="P110" s="46">
        <v>80</v>
      </c>
      <c r="Q110" s="46">
        <v>32</v>
      </c>
      <c r="R110" s="46">
        <v>127</v>
      </c>
      <c r="S110" s="46">
        <v>83</v>
      </c>
    </row>
    <row r="111" spans="2:19" ht="13.5">
      <c r="B111" s="44">
        <f t="shared" si="15"/>
        <v>96</v>
      </c>
      <c r="C111" s="45" t="s">
        <v>113</v>
      </c>
      <c r="D111" s="46">
        <v>4710</v>
      </c>
      <c r="E111" s="46">
        <v>4507</v>
      </c>
      <c r="F111" s="46">
        <v>211</v>
      </c>
      <c r="G111" s="47">
        <f t="shared" si="13"/>
        <v>0.046816063900599066</v>
      </c>
      <c r="H111" s="47">
        <f t="shared" si="14"/>
        <v>1.7084535167517196</v>
      </c>
      <c r="I111" s="46">
        <v>2369</v>
      </c>
      <c r="J111" s="46">
        <v>2061</v>
      </c>
      <c r="K111" s="46">
        <v>0</v>
      </c>
      <c r="L111" s="48">
        <v>64</v>
      </c>
      <c r="M111" s="48">
        <v>10</v>
      </c>
      <c r="N111" s="48">
        <v>3</v>
      </c>
      <c r="O111" s="48">
        <v>0</v>
      </c>
      <c r="P111" s="46">
        <v>77</v>
      </c>
      <c r="Q111" s="46">
        <v>190</v>
      </c>
      <c r="R111" s="46">
        <v>366</v>
      </c>
      <c r="S111" s="46">
        <v>244</v>
      </c>
    </row>
    <row r="112" spans="2:19" ht="13.5">
      <c r="B112" s="44">
        <f t="shared" si="15"/>
        <v>97</v>
      </c>
      <c r="C112" s="45" t="s">
        <v>114</v>
      </c>
      <c r="D112" s="46">
        <v>1741</v>
      </c>
      <c r="E112" s="46">
        <v>1662</v>
      </c>
      <c r="F112" s="46">
        <v>98</v>
      </c>
      <c r="G112" s="47">
        <f t="shared" si="13"/>
        <v>0.05896510228640193</v>
      </c>
      <c r="H112" s="47">
        <f t="shared" si="14"/>
        <v>1.9855595667870036</v>
      </c>
      <c r="I112" s="46">
        <v>290</v>
      </c>
      <c r="J112" s="46">
        <v>1339</v>
      </c>
      <c r="K112" s="46">
        <v>0</v>
      </c>
      <c r="L112" s="48">
        <v>30</v>
      </c>
      <c r="M112" s="48">
        <v>1</v>
      </c>
      <c r="N112" s="48">
        <v>2</v>
      </c>
      <c r="O112" s="48">
        <v>0</v>
      </c>
      <c r="P112" s="46">
        <f>SUM(L112:O112)</f>
        <v>33</v>
      </c>
      <c r="Q112" s="46">
        <v>0</v>
      </c>
      <c r="R112" s="46">
        <v>1</v>
      </c>
      <c r="S112" s="46">
        <v>2</v>
      </c>
    </row>
    <row r="113" spans="1:20" s="32" customFormat="1" ht="13.5">
      <c r="A113" s="3"/>
      <c r="B113" s="44">
        <f t="shared" si="15"/>
        <v>98</v>
      </c>
      <c r="C113" s="45" t="s">
        <v>115</v>
      </c>
      <c r="D113" s="48">
        <v>2069</v>
      </c>
      <c r="E113" s="48">
        <v>1959</v>
      </c>
      <c r="F113" s="48">
        <v>209</v>
      </c>
      <c r="G113" s="49">
        <f t="shared" si="13"/>
        <v>0.1066870852475753</v>
      </c>
      <c r="H113" s="49">
        <f t="shared" si="14"/>
        <v>3.3180193976518635</v>
      </c>
      <c r="I113" s="48">
        <v>1770</v>
      </c>
      <c r="J113" s="48">
        <v>124</v>
      </c>
      <c r="K113" s="48">
        <v>0</v>
      </c>
      <c r="L113" s="48">
        <v>60</v>
      </c>
      <c r="M113" s="48">
        <v>2</v>
      </c>
      <c r="N113" s="48">
        <v>3</v>
      </c>
      <c r="O113" s="48">
        <v>0</v>
      </c>
      <c r="P113" s="48">
        <f>SUM(L113:O113)</f>
        <v>65</v>
      </c>
      <c r="Q113" s="48">
        <v>4</v>
      </c>
      <c r="R113" s="48">
        <v>12</v>
      </c>
      <c r="S113" s="48">
        <v>90</v>
      </c>
      <c r="T113" s="3"/>
    </row>
    <row r="114" spans="2:19" ht="13.5">
      <c r="B114" s="44">
        <f t="shared" si="15"/>
        <v>99</v>
      </c>
      <c r="C114" s="45" t="s">
        <v>116</v>
      </c>
      <c r="D114" s="46">
        <v>1018</v>
      </c>
      <c r="E114" s="46">
        <v>832</v>
      </c>
      <c r="F114" s="46">
        <v>181</v>
      </c>
      <c r="G114" s="47">
        <f t="shared" si="13"/>
        <v>0.21754807692307693</v>
      </c>
      <c r="H114" s="47">
        <f t="shared" si="14"/>
        <v>6.850961538461539</v>
      </c>
      <c r="I114" s="46">
        <v>77</v>
      </c>
      <c r="J114" s="46">
        <v>698</v>
      </c>
      <c r="K114" s="46">
        <v>0</v>
      </c>
      <c r="L114" s="48">
        <v>44</v>
      </c>
      <c r="M114" s="48">
        <v>9</v>
      </c>
      <c r="N114" s="48">
        <v>4</v>
      </c>
      <c r="O114" s="48">
        <v>0</v>
      </c>
      <c r="P114" s="46">
        <v>57</v>
      </c>
      <c r="Q114" s="46">
        <v>183</v>
      </c>
      <c r="R114" s="46">
        <v>80</v>
      </c>
      <c r="S114" s="46">
        <v>92</v>
      </c>
    </row>
    <row r="115" spans="2:19" ht="13.5">
      <c r="B115" s="44">
        <f t="shared" si="15"/>
        <v>100</v>
      </c>
      <c r="C115" s="45" t="s">
        <v>117</v>
      </c>
      <c r="D115" s="46">
        <v>2386</v>
      </c>
      <c r="E115" s="46">
        <v>2165</v>
      </c>
      <c r="F115" s="46">
        <v>193</v>
      </c>
      <c r="G115" s="47">
        <f t="shared" si="13"/>
        <v>0.08914549653579677</v>
      </c>
      <c r="H115" s="47">
        <f t="shared" si="14"/>
        <v>2.771362586605081</v>
      </c>
      <c r="I115" s="46">
        <v>1698</v>
      </c>
      <c r="J115" s="46">
        <v>407</v>
      </c>
      <c r="K115" s="46">
        <v>0</v>
      </c>
      <c r="L115" s="48">
        <v>49</v>
      </c>
      <c r="M115" s="48">
        <v>7</v>
      </c>
      <c r="N115" s="48">
        <v>4</v>
      </c>
      <c r="O115" s="48">
        <v>0</v>
      </c>
      <c r="P115" s="46">
        <f aca="true" t="shared" si="17" ref="P115:P124">SUM(L115:O115)</f>
        <v>60</v>
      </c>
      <c r="Q115" s="46">
        <v>356</v>
      </c>
      <c r="R115" s="46">
        <v>225</v>
      </c>
      <c r="S115" s="46">
        <v>84</v>
      </c>
    </row>
    <row r="116" spans="2:19" ht="13.5">
      <c r="B116" s="44">
        <f t="shared" si="15"/>
        <v>101</v>
      </c>
      <c r="C116" s="45" t="s">
        <v>118</v>
      </c>
      <c r="D116" s="46">
        <v>250</v>
      </c>
      <c r="E116" s="46">
        <v>202</v>
      </c>
      <c r="F116" s="46">
        <v>38</v>
      </c>
      <c r="G116" s="47">
        <f t="shared" si="13"/>
        <v>0.18811881188118812</v>
      </c>
      <c r="H116" s="47">
        <f t="shared" si="14"/>
        <v>5.9405940594059405</v>
      </c>
      <c r="I116" s="46">
        <v>66</v>
      </c>
      <c r="J116" s="46">
        <v>124</v>
      </c>
      <c r="K116" s="46">
        <v>0</v>
      </c>
      <c r="L116" s="48">
        <v>11</v>
      </c>
      <c r="M116" s="48">
        <v>1</v>
      </c>
      <c r="N116" s="48">
        <v>0</v>
      </c>
      <c r="O116" s="48">
        <v>0</v>
      </c>
      <c r="P116" s="46">
        <f t="shared" si="17"/>
        <v>12</v>
      </c>
      <c r="Q116" s="46">
        <v>0</v>
      </c>
      <c r="R116" s="46">
        <v>34</v>
      </c>
      <c r="S116" s="46">
        <v>10</v>
      </c>
    </row>
    <row r="117" spans="2:19" ht="13.5">
      <c r="B117" s="44">
        <f t="shared" si="15"/>
        <v>102</v>
      </c>
      <c r="C117" s="45" t="s">
        <v>119</v>
      </c>
      <c r="D117" s="46">
        <v>648</v>
      </c>
      <c r="E117" s="46">
        <v>452</v>
      </c>
      <c r="F117" s="46">
        <v>10</v>
      </c>
      <c r="G117" s="47">
        <f t="shared" si="13"/>
        <v>0.022123893805309734</v>
      </c>
      <c r="H117" s="47">
        <f t="shared" si="14"/>
        <v>0.6637168141592921</v>
      </c>
      <c r="I117" s="46">
        <v>197</v>
      </c>
      <c r="J117" s="46">
        <v>252</v>
      </c>
      <c r="K117" s="46">
        <v>0</v>
      </c>
      <c r="L117" s="48">
        <v>3</v>
      </c>
      <c r="M117" s="48">
        <v>0</v>
      </c>
      <c r="N117" s="48">
        <v>0</v>
      </c>
      <c r="O117" s="48">
        <v>0</v>
      </c>
      <c r="P117" s="46">
        <f t="shared" si="17"/>
        <v>3</v>
      </c>
      <c r="Q117" s="46">
        <v>7</v>
      </c>
      <c r="R117" s="46">
        <v>8</v>
      </c>
      <c r="S117" s="46">
        <v>7</v>
      </c>
    </row>
    <row r="118" spans="2:19" ht="13.5">
      <c r="B118" s="44">
        <f t="shared" si="15"/>
        <v>103</v>
      </c>
      <c r="C118" s="45" t="s">
        <v>120</v>
      </c>
      <c r="D118" s="46">
        <v>1425</v>
      </c>
      <c r="E118" s="46">
        <v>817</v>
      </c>
      <c r="F118" s="46">
        <v>27</v>
      </c>
      <c r="G118" s="47">
        <f t="shared" si="13"/>
        <v>0.033047735618115054</v>
      </c>
      <c r="H118" s="47">
        <f t="shared" si="14"/>
        <v>0.9791921664626682</v>
      </c>
      <c r="I118" s="46">
        <v>313</v>
      </c>
      <c r="J118" s="46">
        <v>496</v>
      </c>
      <c r="K118" s="46">
        <v>0</v>
      </c>
      <c r="L118" s="48">
        <v>6</v>
      </c>
      <c r="M118" s="48">
        <v>0</v>
      </c>
      <c r="N118" s="48">
        <v>2</v>
      </c>
      <c r="O118" s="48">
        <v>0</v>
      </c>
      <c r="P118" s="46">
        <f t="shared" si="17"/>
        <v>8</v>
      </c>
      <c r="Q118" s="46">
        <v>47</v>
      </c>
      <c r="R118" s="46">
        <v>88</v>
      </c>
      <c r="S118" s="46">
        <v>57</v>
      </c>
    </row>
    <row r="119" spans="2:19" ht="13.5">
      <c r="B119" s="44">
        <f t="shared" si="15"/>
        <v>104</v>
      </c>
      <c r="C119" s="45" t="s">
        <v>121</v>
      </c>
      <c r="D119" s="46">
        <v>1903</v>
      </c>
      <c r="E119" s="46">
        <v>1264</v>
      </c>
      <c r="F119" s="46">
        <v>74</v>
      </c>
      <c r="G119" s="47">
        <f t="shared" si="13"/>
        <v>0.058544303797468354</v>
      </c>
      <c r="H119" s="47">
        <f t="shared" si="14"/>
        <v>2.1360759493670884</v>
      </c>
      <c r="I119" s="46">
        <v>331</v>
      </c>
      <c r="J119" s="46">
        <v>906</v>
      </c>
      <c r="K119" s="46">
        <v>0</v>
      </c>
      <c r="L119" s="48">
        <v>23</v>
      </c>
      <c r="M119" s="48">
        <v>4</v>
      </c>
      <c r="N119" s="48">
        <v>0</v>
      </c>
      <c r="O119" s="48">
        <v>0</v>
      </c>
      <c r="P119" s="46">
        <f t="shared" si="17"/>
        <v>27</v>
      </c>
      <c r="Q119" s="46">
        <v>20</v>
      </c>
      <c r="R119" s="46">
        <v>82</v>
      </c>
      <c r="S119" s="46">
        <v>75</v>
      </c>
    </row>
    <row r="120" spans="2:19" ht="13.5">
      <c r="B120" s="44">
        <f t="shared" si="15"/>
        <v>105</v>
      </c>
      <c r="C120" s="45" t="s">
        <v>122</v>
      </c>
      <c r="D120" s="46">
        <v>1205</v>
      </c>
      <c r="E120" s="46">
        <v>1011</v>
      </c>
      <c r="F120" s="46">
        <v>47</v>
      </c>
      <c r="G120" s="47">
        <f t="shared" si="13"/>
        <v>0.04648862512363996</v>
      </c>
      <c r="H120" s="47">
        <f t="shared" si="14"/>
        <v>1.582591493570722</v>
      </c>
      <c r="I120" s="46">
        <v>457</v>
      </c>
      <c r="J120" s="46">
        <v>538</v>
      </c>
      <c r="K120" s="46">
        <v>0</v>
      </c>
      <c r="L120" s="48">
        <v>14</v>
      </c>
      <c r="M120" s="48">
        <v>1</v>
      </c>
      <c r="N120" s="48">
        <v>1</v>
      </c>
      <c r="O120" s="48">
        <v>0</v>
      </c>
      <c r="P120" s="46">
        <f t="shared" si="17"/>
        <v>16</v>
      </c>
      <c r="Q120" s="46">
        <v>19</v>
      </c>
      <c r="R120" s="46">
        <v>97</v>
      </c>
      <c r="S120" s="46">
        <v>158</v>
      </c>
    </row>
    <row r="121" spans="2:19" ht="13.5">
      <c r="B121" s="44">
        <f t="shared" si="15"/>
        <v>106</v>
      </c>
      <c r="C121" s="45" t="s">
        <v>123</v>
      </c>
      <c r="D121" s="46">
        <v>1029</v>
      </c>
      <c r="E121" s="46">
        <v>854</v>
      </c>
      <c r="F121" s="46">
        <v>101</v>
      </c>
      <c r="G121" s="47">
        <f t="shared" si="13"/>
        <v>0.11826697892271663</v>
      </c>
      <c r="H121" s="47">
        <f t="shared" si="14"/>
        <v>4.449648711943794</v>
      </c>
      <c r="I121" s="46">
        <v>504</v>
      </c>
      <c r="J121" s="46">
        <v>312</v>
      </c>
      <c r="K121" s="46">
        <v>0</v>
      </c>
      <c r="L121" s="48">
        <v>33</v>
      </c>
      <c r="M121" s="48">
        <v>5</v>
      </c>
      <c r="N121" s="48">
        <v>0</v>
      </c>
      <c r="O121" s="48">
        <v>0</v>
      </c>
      <c r="P121" s="46">
        <f t="shared" si="17"/>
        <v>38</v>
      </c>
      <c r="Q121" s="46">
        <v>61</v>
      </c>
      <c r="R121" s="46">
        <v>94</v>
      </c>
      <c r="S121" s="46">
        <v>61</v>
      </c>
    </row>
    <row r="122" spans="2:19" ht="13.5">
      <c r="B122" s="44">
        <f t="shared" si="15"/>
        <v>107</v>
      </c>
      <c r="C122" s="45" t="s">
        <v>124</v>
      </c>
      <c r="D122" s="46">
        <v>1719</v>
      </c>
      <c r="E122" s="46">
        <v>1435</v>
      </c>
      <c r="F122" s="46">
        <v>107</v>
      </c>
      <c r="G122" s="47">
        <f t="shared" si="13"/>
        <v>0.07456445993031359</v>
      </c>
      <c r="H122" s="47">
        <f t="shared" si="14"/>
        <v>3.3449477351916377</v>
      </c>
      <c r="I122" s="46">
        <v>819</v>
      </c>
      <c r="J122" s="46">
        <v>568</v>
      </c>
      <c r="K122" s="46">
        <v>0</v>
      </c>
      <c r="L122" s="48">
        <v>44</v>
      </c>
      <c r="M122" s="48">
        <v>3</v>
      </c>
      <c r="N122" s="48">
        <v>1</v>
      </c>
      <c r="O122" s="48">
        <v>0</v>
      </c>
      <c r="P122" s="46">
        <f t="shared" si="17"/>
        <v>48</v>
      </c>
      <c r="Q122" s="46">
        <v>17</v>
      </c>
      <c r="R122" s="46">
        <v>55</v>
      </c>
      <c r="S122" s="46">
        <v>61</v>
      </c>
    </row>
    <row r="123" spans="2:19" s="3" customFormat="1" ht="13.5">
      <c r="B123" s="44">
        <f t="shared" si="15"/>
        <v>108</v>
      </c>
      <c r="C123" s="45" t="s">
        <v>125</v>
      </c>
      <c r="D123" s="48">
        <v>3298</v>
      </c>
      <c r="E123" s="48">
        <v>2054</v>
      </c>
      <c r="F123" s="48">
        <v>118</v>
      </c>
      <c r="G123" s="49">
        <f t="shared" si="13"/>
        <v>0.05744888023369036</v>
      </c>
      <c r="H123" s="49">
        <f t="shared" si="14"/>
        <v>1.89873417721519</v>
      </c>
      <c r="I123" s="48">
        <v>923</v>
      </c>
      <c r="J123" s="48">
        <v>1092</v>
      </c>
      <c r="K123" s="48">
        <v>0</v>
      </c>
      <c r="L123" s="48">
        <v>31</v>
      </c>
      <c r="M123" s="48">
        <v>7</v>
      </c>
      <c r="N123" s="48">
        <v>1</v>
      </c>
      <c r="O123" s="48">
        <v>0</v>
      </c>
      <c r="P123" s="48">
        <f t="shared" si="17"/>
        <v>39</v>
      </c>
      <c r="Q123" s="48">
        <v>149</v>
      </c>
      <c r="R123" s="48">
        <v>209</v>
      </c>
      <c r="S123" s="48">
        <v>70</v>
      </c>
    </row>
    <row r="124" spans="2:19" ht="13.5">
      <c r="B124" s="44">
        <f t="shared" si="15"/>
        <v>109</v>
      </c>
      <c r="C124" s="45" t="s">
        <v>126</v>
      </c>
      <c r="D124" s="46">
        <v>2413</v>
      </c>
      <c r="E124" s="46">
        <v>1928</v>
      </c>
      <c r="F124" s="46">
        <v>191</v>
      </c>
      <c r="G124" s="47">
        <f t="shared" si="13"/>
        <v>0.09906639004149377</v>
      </c>
      <c r="H124" s="47">
        <f t="shared" si="14"/>
        <v>3.423236514522822</v>
      </c>
      <c r="I124" s="46">
        <v>665</v>
      </c>
      <c r="J124" s="46">
        <v>1197</v>
      </c>
      <c r="K124" s="46">
        <v>0</v>
      </c>
      <c r="L124" s="48">
        <v>49</v>
      </c>
      <c r="M124" s="48">
        <v>12</v>
      </c>
      <c r="N124" s="48">
        <v>5</v>
      </c>
      <c r="O124" s="48">
        <v>0</v>
      </c>
      <c r="P124" s="46">
        <f t="shared" si="17"/>
        <v>66</v>
      </c>
      <c r="Q124" s="46">
        <v>171</v>
      </c>
      <c r="R124" s="46">
        <v>204</v>
      </c>
      <c r="S124" s="46">
        <v>133</v>
      </c>
    </row>
    <row r="125" spans="2:19" ht="13.5">
      <c r="B125" s="44">
        <f t="shared" si="15"/>
        <v>110</v>
      </c>
      <c r="C125" s="45" t="s">
        <v>127</v>
      </c>
      <c r="D125" s="46">
        <v>1754</v>
      </c>
      <c r="E125" s="46">
        <v>1262</v>
      </c>
      <c r="F125" s="46">
        <v>131</v>
      </c>
      <c r="G125" s="47">
        <f t="shared" si="13"/>
        <v>0.10380348652931855</v>
      </c>
      <c r="H125" s="47">
        <f t="shared" si="14"/>
        <v>2.8526148969889067</v>
      </c>
      <c r="I125" s="46">
        <v>517</v>
      </c>
      <c r="J125" s="46">
        <v>709</v>
      </c>
      <c r="K125" s="46">
        <v>0</v>
      </c>
      <c r="L125" s="48">
        <v>27</v>
      </c>
      <c r="M125" s="48">
        <v>8</v>
      </c>
      <c r="N125" s="48">
        <v>1</v>
      </c>
      <c r="O125" s="48">
        <v>0</v>
      </c>
      <c r="P125" s="46">
        <v>36</v>
      </c>
      <c r="Q125" s="46">
        <v>109</v>
      </c>
      <c r="R125" s="46">
        <v>168</v>
      </c>
      <c r="S125" s="46">
        <v>144</v>
      </c>
    </row>
    <row r="126" spans="2:19" ht="13.5">
      <c r="B126" s="44">
        <f t="shared" si="15"/>
        <v>111</v>
      </c>
      <c r="C126" s="45" t="s">
        <v>128</v>
      </c>
      <c r="D126" s="46">
        <v>5347</v>
      </c>
      <c r="E126" s="46">
        <v>4413</v>
      </c>
      <c r="F126" s="46">
        <v>464</v>
      </c>
      <c r="G126" s="47">
        <f t="shared" si="13"/>
        <v>0.10514389304328121</v>
      </c>
      <c r="H126" s="47">
        <f t="shared" si="14"/>
        <v>3.7162927713573533</v>
      </c>
      <c r="I126" s="46">
        <v>1200</v>
      </c>
      <c r="J126" s="46">
        <v>3049</v>
      </c>
      <c r="K126" s="46">
        <v>0</v>
      </c>
      <c r="L126" s="48">
        <v>134</v>
      </c>
      <c r="M126" s="48">
        <v>24</v>
      </c>
      <c r="N126" s="48">
        <v>6</v>
      </c>
      <c r="O126" s="48">
        <v>0</v>
      </c>
      <c r="P126" s="46">
        <f aca="true" t="shared" si="18" ref="P126:P134">SUM(L126:O126)</f>
        <v>164</v>
      </c>
      <c r="Q126" s="46">
        <v>444</v>
      </c>
      <c r="R126" s="46">
        <v>657</v>
      </c>
      <c r="S126" s="46">
        <v>626</v>
      </c>
    </row>
    <row r="127" spans="2:19" ht="13.5">
      <c r="B127" s="44">
        <f t="shared" si="15"/>
        <v>112</v>
      </c>
      <c r="C127" s="45" t="s">
        <v>129</v>
      </c>
      <c r="D127" s="46">
        <v>5997</v>
      </c>
      <c r="E127" s="46">
        <v>4660</v>
      </c>
      <c r="F127" s="46">
        <v>314</v>
      </c>
      <c r="G127" s="47">
        <f aca="true" t="shared" si="19" ref="G127:G139">F127/E127</f>
        <v>0.06738197424892704</v>
      </c>
      <c r="H127" s="47">
        <f aca="true" t="shared" si="20" ref="H127:H139">P127/E127*100</f>
        <v>2.6609442060085837</v>
      </c>
      <c r="I127" s="46">
        <v>1608</v>
      </c>
      <c r="J127" s="46">
        <v>2900</v>
      </c>
      <c r="K127" s="46">
        <v>0</v>
      </c>
      <c r="L127" s="48">
        <v>113</v>
      </c>
      <c r="M127" s="48">
        <v>7</v>
      </c>
      <c r="N127" s="48">
        <v>4</v>
      </c>
      <c r="O127" s="48">
        <v>0</v>
      </c>
      <c r="P127" s="46">
        <f t="shared" si="18"/>
        <v>124</v>
      </c>
      <c r="Q127" s="46">
        <v>427</v>
      </c>
      <c r="R127" s="46">
        <v>579</v>
      </c>
      <c r="S127" s="46">
        <v>33</v>
      </c>
    </row>
    <row r="128" spans="2:19" ht="13.5">
      <c r="B128" s="44">
        <f aca="true" t="shared" si="21" ref="B128:B138">B127+1</f>
        <v>113</v>
      </c>
      <c r="C128" s="45" t="s">
        <v>130</v>
      </c>
      <c r="D128" s="46">
        <v>1343</v>
      </c>
      <c r="E128" s="46">
        <v>782</v>
      </c>
      <c r="F128" s="46">
        <v>85</v>
      </c>
      <c r="G128" s="47">
        <f t="shared" si="19"/>
        <v>0.10869565217391304</v>
      </c>
      <c r="H128" s="47">
        <f t="shared" si="20"/>
        <v>4.3478260869565215</v>
      </c>
      <c r="I128" s="46">
        <v>277</v>
      </c>
      <c r="J128" s="46">
        <v>474</v>
      </c>
      <c r="K128" s="46">
        <v>0</v>
      </c>
      <c r="L128" s="48">
        <v>32</v>
      </c>
      <c r="M128" s="48">
        <v>1</v>
      </c>
      <c r="N128" s="48">
        <v>1</v>
      </c>
      <c r="O128" s="48">
        <v>0</v>
      </c>
      <c r="P128" s="46">
        <f t="shared" si="18"/>
        <v>34</v>
      </c>
      <c r="Q128" s="46">
        <v>65</v>
      </c>
      <c r="R128" s="46">
        <v>136</v>
      </c>
      <c r="S128" s="46">
        <v>121</v>
      </c>
    </row>
    <row r="129" spans="2:19" ht="13.5">
      <c r="B129" s="44">
        <f t="shared" si="21"/>
        <v>114</v>
      </c>
      <c r="C129" s="45" t="s">
        <v>131</v>
      </c>
      <c r="D129" s="46">
        <v>1988</v>
      </c>
      <c r="E129" s="46">
        <v>1582</v>
      </c>
      <c r="F129" s="46">
        <v>87</v>
      </c>
      <c r="G129" s="47">
        <f t="shared" si="19"/>
        <v>0.054993678887484194</v>
      </c>
      <c r="H129" s="47">
        <f t="shared" si="20"/>
        <v>2.2123893805309733</v>
      </c>
      <c r="I129" s="46">
        <v>252</v>
      </c>
      <c r="J129" s="46">
        <v>1295</v>
      </c>
      <c r="K129" s="46">
        <v>0</v>
      </c>
      <c r="L129" s="48">
        <v>31</v>
      </c>
      <c r="M129" s="48">
        <v>2</v>
      </c>
      <c r="N129" s="48">
        <v>2</v>
      </c>
      <c r="O129" s="48">
        <v>0</v>
      </c>
      <c r="P129" s="46">
        <f t="shared" si="18"/>
        <v>35</v>
      </c>
      <c r="Q129" s="46">
        <v>127</v>
      </c>
      <c r="R129" s="46">
        <v>371</v>
      </c>
      <c r="S129" s="46">
        <v>117</v>
      </c>
    </row>
    <row r="130" spans="2:19" ht="13.5">
      <c r="B130" s="44">
        <f t="shared" si="21"/>
        <v>115</v>
      </c>
      <c r="C130" s="45" t="s">
        <v>132</v>
      </c>
      <c r="D130" s="46">
        <v>3436</v>
      </c>
      <c r="E130" s="46">
        <v>3178</v>
      </c>
      <c r="F130" s="46">
        <v>463</v>
      </c>
      <c r="G130" s="47">
        <f t="shared" si="19"/>
        <v>0.14568911264946507</v>
      </c>
      <c r="H130" s="47">
        <f t="shared" si="20"/>
        <v>4.751415984896161</v>
      </c>
      <c r="I130" s="46">
        <v>1196</v>
      </c>
      <c r="J130" s="46">
        <v>1831</v>
      </c>
      <c r="K130" s="46">
        <v>0</v>
      </c>
      <c r="L130" s="48">
        <v>134</v>
      </c>
      <c r="M130" s="48">
        <v>15</v>
      </c>
      <c r="N130" s="48">
        <v>2</v>
      </c>
      <c r="O130" s="48">
        <v>0</v>
      </c>
      <c r="P130" s="46">
        <f t="shared" si="18"/>
        <v>151</v>
      </c>
      <c r="Q130" s="46">
        <v>456</v>
      </c>
      <c r="R130" s="46">
        <v>273</v>
      </c>
      <c r="S130" s="46">
        <v>235</v>
      </c>
    </row>
    <row r="131" spans="2:19" ht="13.5">
      <c r="B131" s="44">
        <f t="shared" si="21"/>
        <v>116</v>
      </c>
      <c r="C131" s="45" t="s">
        <v>133</v>
      </c>
      <c r="D131" s="46">
        <v>1512</v>
      </c>
      <c r="E131" s="46">
        <v>1214</v>
      </c>
      <c r="F131" s="46">
        <v>79</v>
      </c>
      <c r="G131" s="47">
        <f t="shared" si="19"/>
        <v>0.06507413509060955</v>
      </c>
      <c r="H131" s="47">
        <f t="shared" si="20"/>
        <v>2.059308072487644</v>
      </c>
      <c r="I131" s="46">
        <v>497</v>
      </c>
      <c r="J131" s="46">
        <v>692</v>
      </c>
      <c r="K131" s="46">
        <v>0</v>
      </c>
      <c r="L131" s="48">
        <v>23</v>
      </c>
      <c r="M131" s="48">
        <v>2</v>
      </c>
      <c r="N131" s="48">
        <v>0</v>
      </c>
      <c r="O131" s="48">
        <v>0</v>
      </c>
      <c r="P131" s="46">
        <f t="shared" si="18"/>
        <v>25</v>
      </c>
      <c r="Q131" s="46">
        <v>33</v>
      </c>
      <c r="R131" s="46">
        <v>40</v>
      </c>
      <c r="S131" s="46">
        <v>48</v>
      </c>
    </row>
    <row r="132" spans="2:19" ht="13.5">
      <c r="B132" s="44">
        <f t="shared" si="21"/>
        <v>117</v>
      </c>
      <c r="C132" s="45" t="s">
        <v>134</v>
      </c>
      <c r="D132" s="46">
        <v>2124</v>
      </c>
      <c r="E132" s="46">
        <v>1790</v>
      </c>
      <c r="F132" s="46">
        <v>112</v>
      </c>
      <c r="G132" s="47">
        <f t="shared" si="19"/>
        <v>0.06256983240223464</v>
      </c>
      <c r="H132" s="47">
        <f t="shared" si="20"/>
        <v>2.2346368715083798</v>
      </c>
      <c r="I132" s="46">
        <v>732</v>
      </c>
      <c r="J132" s="46">
        <v>1018</v>
      </c>
      <c r="K132" s="46">
        <v>0</v>
      </c>
      <c r="L132" s="48">
        <v>37</v>
      </c>
      <c r="M132" s="48">
        <v>3</v>
      </c>
      <c r="N132" s="48">
        <v>0</v>
      </c>
      <c r="O132" s="48">
        <v>0</v>
      </c>
      <c r="P132" s="46">
        <f t="shared" si="18"/>
        <v>40</v>
      </c>
      <c r="Q132" s="46">
        <v>29</v>
      </c>
      <c r="R132" s="46">
        <v>158</v>
      </c>
      <c r="S132" s="46">
        <v>89</v>
      </c>
    </row>
    <row r="133" spans="2:19" ht="13.5">
      <c r="B133" s="44">
        <f t="shared" si="21"/>
        <v>118</v>
      </c>
      <c r="C133" s="45" t="s">
        <v>135</v>
      </c>
      <c r="D133" s="46">
        <v>1405</v>
      </c>
      <c r="E133" s="46">
        <v>1307</v>
      </c>
      <c r="F133" s="46">
        <v>75</v>
      </c>
      <c r="G133" s="47">
        <f t="shared" si="19"/>
        <v>0.057383320581484314</v>
      </c>
      <c r="H133" s="47">
        <f t="shared" si="20"/>
        <v>1.9127773527161436</v>
      </c>
      <c r="I133" s="46">
        <v>666</v>
      </c>
      <c r="J133" s="46">
        <v>616</v>
      </c>
      <c r="K133" s="46">
        <v>0</v>
      </c>
      <c r="L133" s="48">
        <v>22</v>
      </c>
      <c r="M133" s="48">
        <v>1</v>
      </c>
      <c r="N133" s="48">
        <v>2</v>
      </c>
      <c r="O133" s="48">
        <v>0</v>
      </c>
      <c r="P133" s="46">
        <f t="shared" si="18"/>
        <v>25</v>
      </c>
      <c r="Q133" s="46">
        <v>3</v>
      </c>
      <c r="R133" s="46">
        <v>110</v>
      </c>
      <c r="S133" s="46">
        <v>141</v>
      </c>
    </row>
    <row r="134" spans="2:19" ht="13.5">
      <c r="B134" s="44">
        <f t="shared" si="21"/>
        <v>119</v>
      </c>
      <c r="C134" s="45" t="s">
        <v>136</v>
      </c>
      <c r="D134" s="46">
        <v>4235</v>
      </c>
      <c r="E134" s="46">
        <v>3685</v>
      </c>
      <c r="F134" s="46">
        <v>205</v>
      </c>
      <c r="G134" s="47">
        <f t="shared" si="19"/>
        <v>0.05563093622795115</v>
      </c>
      <c r="H134" s="47">
        <f t="shared" si="20"/>
        <v>2.0895522388059704</v>
      </c>
      <c r="I134" s="46">
        <v>1531</v>
      </c>
      <c r="J134" s="46">
        <v>2077</v>
      </c>
      <c r="K134" s="46">
        <v>0</v>
      </c>
      <c r="L134" s="48">
        <v>70</v>
      </c>
      <c r="M134" s="48">
        <v>6</v>
      </c>
      <c r="N134" s="48">
        <v>1</v>
      </c>
      <c r="O134" s="48">
        <v>0</v>
      </c>
      <c r="P134" s="46">
        <f t="shared" si="18"/>
        <v>77</v>
      </c>
      <c r="Q134" s="46">
        <v>64</v>
      </c>
      <c r="R134" s="46">
        <v>184</v>
      </c>
      <c r="S134" s="46">
        <v>132</v>
      </c>
    </row>
    <row r="135" spans="2:19" ht="13.5">
      <c r="B135" s="44">
        <f t="shared" si="21"/>
        <v>120</v>
      </c>
      <c r="C135" s="45" t="s">
        <v>137</v>
      </c>
      <c r="D135" s="46">
        <v>5604</v>
      </c>
      <c r="E135" s="46">
        <v>5260</v>
      </c>
      <c r="F135" s="46">
        <v>456</v>
      </c>
      <c r="G135" s="47">
        <f t="shared" si="19"/>
        <v>0.08669201520912548</v>
      </c>
      <c r="H135" s="47">
        <f t="shared" si="20"/>
        <v>2.9467680608365017</v>
      </c>
      <c r="I135" s="46">
        <v>2479</v>
      </c>
      <c r="J135" s="46">
        <v>2626</v>
      </c>
      <c r="K135" s="46">
        <v>0</v>
      </c>
      <c r="L135" s="48">
        <v>133</v>
      </c>
      <c r="M135" s="48">
        <v>18</v>
      </c>
      <c r="N135" s="48">
        <v>4</v>
      </c>
      <c r="O135" s="48">
        <v>0</v>
      </c>
      <c r="P135" s="46">
        <v>155</v>
      </c>
      <c r="Q135" s="46">
        <v>206</v>
      </c>
      <c r="R135" s="46">
        <v>240</v>
      </c>
      <c r="S135" s="46">
        <v>270</v>
      </c>
    </row>
    <row r="136" spans="2:19" ht="13.5" customHeight="1">
      <c r="B136" s="44">
        <f t="shared" si="21"/>
        <v>121</v>
      </c>
      <c r="C136" s="45" t="s">
        <v>138</v>
      </c>
      <c r="D136" s="46">
        <v>5827</v>
      </c>
      <c r="E136" s="46">
        <v>4923</v>
      </c>
      <c r="F136" s="46">
        <v>512</v>
      </c>
      <c r="G136" s="47">
        <f t="shared" si="19"/>
        <v>0.10400162502539102</v>
      </c>
      <c r="H136" s="47">
        <f t="shared" si="20"/>
        <v>3.331302051594556</v>
      </c>
      <c r="I136" s="46">
        <v>1744</v>
      </c>
      <c r="J136" s="46">
        <v>3013</v>
      </c>
      <c r="K136" s="46">
        <v>2</v>
      </c>
      <c r="L136" s="48">
        <v>130</v>
      </c>
      <c r="M136" s="48">
        <v>28</v>
      </c>
      <c r="N136" s="48">
        <v>6</v>
      </c>
      <c r="O136" s="48">
        <v>0</v>
      </c>
      <c r="P136" s="46">
        <f>SUM(L136:O136)</f>
        <v>164</v>
      </c>
      <c r="Q136" s="46">
        <v>110</v>
      </c>
      <c r="R136" s="46">
        <v>247</v>
      </c>
      <c r="S136" s="46">
        <v>448</v>
      </c>
    </row>
    <row r="137" spans="2:19" ht="13.5" customHeight="1">
      <c r="B137" s="44">
        <f t="shared" si="21"/>
        <v>122</v>
      </c>
      <c r="C137" s="45" t="s">
        <v>139</v>
      </c>
      <c r="D137" s="46">
        <v>3498</v>
      </c>
      <c r="E137" s="46">
        <v>2606</v>
      </c>
      <c r="F137" s="46">
        <v>282</v>
      </c>
      <c r="G137" s="47">
        <f t="shared" si="19"/>
        <v>0.10821181887950883</v>
      </c>
      <c r="H137" s="47">
        <f t="shared" si="20"/>
        <v>3.261703760552571</v>
      </c>
      <c r="I137" s="46">
        <v>434</v>
      </c>
      <c r="J137" s="46">
        <v>2086</v>
      </c>
      <c r="K137" s="46">
        <v>0</v>
      </c>
      <c r="L137" s="48">
        <v>65</v>
      </c>
      <c r="M137" s="48">
        <v>13</v>
      </c>
      <c r="N137" s="48">
        <v>7</v>
      </c>
      <c r="O137" s="48">
        <v>0</v>
      </c>
      <c r="P137" s="46">
        <f>SUM(L137:O137)</f>
        <v>85</v>
      </c>
      <c r="Q137" s="46">
        <v>78</v>
      </c>
      <c r="R137" s="46">
        <v>177</v>
      </c>
      <c r="S137" s="46">
        <v>86</v>
      </c>
    </row>
    <row r="138" spans="2:19" ht="13.5" customHeight="1">
      <c r="B138" s="44">
        <f t="shared" si="21"/>
        <v>123</v>
      </c>
      <c r="C138" s="45" t="s">
        <v>140</v>
      </c>
      <c r="D138" s="46">
        <v>6946</v>
      </c>
      <c r="E138" s="46">
        <v>5560</v>
      </c>
      <c r="F138" s="46">
        <v>496</v>
      </c>
      <c r="G138" s="47">
        <f t="shared" si="19"/>
        <v>0.08920863309352518</v>
      </c>
      <c r="H138" s="47">
        <f t="shared" si="20"/>
        <v>2.985611510791367</v>
      </c>
      <c r="I138" s="46">
        <v>3419</v>
      </c>
      <c r="J138" s="46">
        <v>1975</v>
      </c>
      <c r="K138" s="46">
        <v>0</v>
      </c>
      <c r="L138" s="48">
        <v>134</v>
      </c>
      <c r="M138" s="48">
        <v>17</v>
      </c>
      <c r="N138" s="48">
        <v>15</v>
      </c>
      <c r="O138" s="48">
        <v>0</v>
      </c>
      <c r="P138" s="46">
        <f>SUM(L138:O138)</f>
        <v>166</v>
      </c>
      <c r="Q138" s="46">
        <v>499</v>
      </c>
      <c r="R138" s="46">
        <v>546</v>
      </c>
      <c r="S138" s="46">
        <v>443</v>
      </c>
    </row>
    <row r="139" spans="2:19" ht="13.5">
      <c r="B139" s="10"/>
      <c r="C139" s="51" t="s">
        <v>141</v>
      </c>
      <c r="D139" s="46">
        <f>SUM(D63:D138)</f>
        <v>422571</v>
      </c>
      <c r="E139" s="46">
        <f>SUM(E63:E138)</f>
        <v>375454</v>
      </c>
      <c r="F139" s="46">
        <f>SUM(F63:F138)</f>
        <v>39191</v>
      </c>
      <c r="G139" s="36">
        <f t="shared" si="19"/>
        <v>0.10438296036265428</v>
      </c>
      <c r="H139" s="36">
        <f t="shared" si="20"/>
        <v>3.408939577151928</v>
      </c>
      <c r="I139" s="46">
        <f aca="true" t="shared" si="22" ref="I139:S139">SUM(I63:I138)</f>
        <v>191456</v>
      </c>
      <c r="J139" s="46">
        <f t="shared" si="22"/>
        <v>161639</v>
      </c>
      <c r="K139" s="46">
        <f t="shared" si="22"/>
        <v>9486</v>
      </c>
      <c r="L139" s="48">
        <f t="shared" si="22"/>
        <v>10840</v>
      </c>
      <c r="M139" s="52">
        <f t="shared" si="22"/>
        <v>1351</v>
      </c>
      <c r="N139" s="48">
        <f t="shared" si="22"/>
        <v>548</v>
      </c>
      <c r="O139" s="48">
        <f t="shared" si="22"/>
        <v>60</v>
      </c>
      <c r="P139" s="46">
        <f t="shared" si="22"/>
        <v>12799</v>
      </c>
      <c r="Q139" s="46">
        <f t="shared" si="22"/>
        <v>21865</v>
      </c>
      <c r="R139" s="46">
        <f t="shared" si="22"/>
        <v>35714</v>
      </c>
      <c r="S139" s="46">
        <f t="shared" si="22"/>
        <v>15838</v>
      </c>
    </row>
    <row r="140" spans="2:19" ht="18.75">
      <c r="B140" s="4"/>
      <c r="C140" s="4"/>
      <c r="E140" s="4"/>
      <c r="F140" s="4"/>
      <c r="G140" s="4"/>
      <c r="H140" s="4"/>
      <c r="I140" s="4"/>
      <c r="J140" s="4"/>
      <c r="K140" s="61" t="s">
        <v>152</v>
      </c>
      <c r="L140" s="62"/>
      <c r="M140" s="62"/>
      <c r="N140" s="62"/>
      <c r="O140" s="62"/>
      <c r="P140" s="62"/>
      <c r="Q140" s="62"/>
      <c r="R140" s="62"/>
      <c r="S140" s="62"/>
    </row>
    <row r="141" spans="2:19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3"/>
      <c r="M141" s="43"/>
      <c r="N141" s="43"/>
      <c r="O141" s="43"/>
      <c r="P141" s="4"/>
      <c r="Q141" s="4"/>
      <c r="R141" s="4"/>
      <c r="S141" s="4"/>
    </row>
  </sheetData>
  <mergeCells count="5">
    <mergeCell ref="K140:S140"/>
    <mergeCell ref="G5:G6"/>
    <mergeCell ref="H5:H6"/>
    <mergeCell ref="G61:G62"/>
    <mergeCell ref="H61:H62"/>
  </mergeCells>
  <printOptions/>
  <pageMargins left="0.7874015748031497" right="0.1968503937007874" top="0.984251968503937" bottom="0.7874015748031497" header="0.4724409448818898" footer="0.31496062992125984"/>
  <pageSetup horizontalDpi="600" verticalDpi="600" orientation="portrait" paperSize="9" scale="65" r:id="rId1"/>
  <rowBreaks count="1" manualBreakCount="1">
    <brk id="58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6"/>
  <sheetViews>
    <sheetView workbookViewId="0" topLeftCell="A1">
      <pane xSplit="3" ySplit="6" topLeftCell="D99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C114" sqref="C114"/>
    </sheetView>
  </sheetViews>
  <sheetFormatPr defaultColWidth="8.796875" defaultRowHeight="14.25"/>
  <cols>
    <col min="1" max="1" width="0.8984375" style="1" customWidth="1"/>
    <col min="2" max="2" width="3.8984375" style="1" customWidth="1"/>
    <col min="3" max="3" width="10.19921875" style="1" customWidth="1"/>
    <col min="4" max="4" width="10.59765625" style="1" customWidth="1"/>
    <col min="5" max="5" width="9.59765625" style="1" customWidth="1"/>
    <col min="6" max="6" width="11.3984375" style="1" customWidth="1"/>
    <col min="7" max="7" width="8.19921875" style="1" customWidth="1"/>
    <col min="8" max="8" width="8.5" style="1" customWidth="1"/>
    <col min="9" max="11" width="7.59765625" style="1" customWidth="1"/>
    <col min="12" max="12" width="7" style="3" customWidth="1"/>
    <col min="13" max="13" width="5.5" style="3" customWidth="1"/>
    <col min="14" max="14" width="5.3984375" style="3" customWidth="1"/>
    <col min="15" max="15" width="5.69921875" style="3" customWidth="1"/>
    <col min="16" max="16" width="7" style="1" customWidth="1"/>
    <col min="17" max="17" width="7.69921875" style="1" customWidth="1"/>
    <col min="18" max="18" width="7.8984375" style="1" customWidth="1"/>
    <col min="19" max="19" width="6.8984375" style="1" customWidth="1"/>
    <col min="20" max="20" width="13.59765625" style="1" customWidth="1"/>
    <col min="21" max="21" width="13.59765625" style="0" customWidth="1"/>
    <col min="22" max="26" width="7.59765625" style="0" customWidth="1"/>
    <col min="27" max="27" width="10.19921875" style="0" customWidth="1"/>
    <col min="28" max="31" width="7.59765625" style="0" customWidth="1"/>
    <col min="33" max="33" width="15.3984375" style="0" customWidth="1"/>
    <col min="34" max="34" width="14.3984375" style="0" customWidth="1"/>
    <col min="35" max="35" width="10.3984375" style="0" customWidth="1"/>
    <col min="36" max="36" width="7.3984375" style="0" customWidth="1"/>
    <col min="38" max="38" width="10.3984375" style="0" customWidth="1"/>
    <col min="39" max="39" width="3.3984375" style="0" customWidth="1"/>
    <col min="40" max="40" width="13.3984375" style="0" customWidth="1"/>
    <col min="41" max="41" width="10.3984375" style="0" customWidth="1"/>
    <col min="42" max="42" width="14.3984375" style="0" customWidth="1"/>
  </cols>
  <sheetData>
    <row r="1" ht="18.75">
      <c r="B1" s="2" t="s">
        <v>153</v>
      </c>
    </row>
    <row r="2" ht="27.75" customHeight="1"/>
    <row r="3" spans="1:5" s="32" customFormat="1" ht="14.25">
      <c r="A3" s="53"/>
      <c r="B3" s="54" t="s">
        <v>161</v>
      </c>
      <c r="C3" s="53"/>
      <c r="D3" s="53"/>
      <c r="E3" s="53"/>
    </row>
    <row r="4" spans="1:5" ht="14.25">
      <c r="A4" s="4"/>
      <c r="B4" s="5"/>
      <c r="C4" s="4"/>
      <c r="D4" s="4"/>
      <c r="E4" s="4"/>
    </row>
    <row r="5" spans="2:33" ht="15" customHeight="1">
      <c r="B5" s="6"/>
      <c r="C5" s="7"/>
      <c r="D5" s="8" t="s">
        <v>1</v>
      </c>
      <c r="E5" s="8" t="s">
        <v>2</v>
      </c>
      <c r="F5" s="9" t="s">
        <v>154</v>
      </c>
      <c r="G5" s="63" t="s">
        <v>144</v>
      </c>
      <c r="H5" s="63" t="s">
        <v>145</v>
      </c>
      <c r="I5" s="10" t="s">
        <v>3</v>
      </c>
      <c r="J5" s="11"/>
      <c r="K5" s="11"/>
      <c r="L5" s="12"/>
      <c r="M5" s="12"/>
      <c r="N5" s="12"/>
      <c r="O5" s="12"/>
      <c r="P5" s="13"/>
      <c r="Q5" s="14" t="s">
        <v>146</v>
      </c>
      <c r="R5" s="14" t="s">
        <v>4</v>
      </c>
      <c r="S5" s="15" t="s">
        <v>5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2:33" ht="13.5">
      <c r="B6" s="17"/>
      <c r="C6" s="18"/>
      <c r="D6" s="19" t="s">
        <v>6</v>
      </c>
      <c r="E6" s="19" t="s">
        <v>6</v>
      </c>
      <c r="F6" s="20" t="s">
        <v>7</v>
      </c>
      <c r="G6" s="64"/>
      <c r="H6" s="64"/>
      <c r="I6" s="21" t="s">
        <v>8</v>
      </c>
      <c r="J6" s="21" t="s">
        <v>9</v>
      </c>
      <c r="K6" s="21" t="s">
        <v>10</v>
      </c>
      <c r="L6" s="22" t="s">
        <v>11</v>
      </c>
      <c r="M6" s="22" t="s">
        <v>12</v>
      </c>
      <c r="N6" s="22" t="s">
        <v>13</v>
      </c>
      <c r="O6" s="23" t="s">
        <v>10</v>
      </c>
      <c r="P6" s="24" t="s">
        <v>14</v>
      </c>
      <c r="Q6" s="25" t="s">
        <v>15</v>
      </c>
      <c r="R6" s="26"/>
      <c r="S6" s="27" t="s">
        <v>16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20" s="32" customFormat="1" ht="13.5">
      <c r="A7" s="3"/>
      <c r="B7" s="28">
        <v>1</v>
      </c>
      <c r="C7" s="29" t="s">
        <v>17</v>
      </c>
      <c r="D7" s="30">
        <f>D62+D118+D130+D160+D161</f>
        <v>46251</v>
      </c>
      <c r="E7" s="30">
        <f>E62+E118+E130+E160+E161</f>
        <v>41550</v>
      </c>
      <c r="F7" s="30">
        <f>F62+F118+F130+F160+F161</f>
        <v>6998</v>
      </c>
      <c r="G7" s="31">
        <f aca="true" t="shared" si="0" ref="G7:G53">F7/E7</f>
        <v>0.16842358604091456</v>
      </c>
      <c r="H7" s="31">
        <f aca="true" t="shared" si="1" ref="H7:H53">M7/E7*100</f>
        <v>0.5800240673886884</v>
      </c>
      <c r="I7" s="30">
        <f aca="true" t="shared" si="2" ref="I7:O7">I62+I118+I130+I160+I161</f>
        <v>14185</v>
      </c>
      <c r="J7" s="30">
        <f t="shared" si="2"/>
        <v>5148</v>
      </c>
      <c r="K7" s="30">
        <f t="shared" si="2"/>
        <v>85</v>
      </c>
      <c r="L7" s="30">
        <f t="shared" si="2"/>
        <v>1758</v>
      </c>
      <c r="M7" s="30">
        <f t="shared" si="2"/>
        <v>241</v>
      </c>
      <c r="N7" s="30">
        <f t="shared" si="2"/>
        <v>93</v>
      </c>
      <c r="O7" s="30">
        <f t="shared" si="2"/>
        <v>51</v>
      </c>
      <c r="P7" s="30">
        <v>1408</v>
      </c>
      <c r="Q7" s="30">
        <f>Q62+Q118+Q130+Q160+Q161</f>
        <v>607</v>
      </c>
      <c r="R7" s="30">
        <f>R62+R118+R130+R160+R161</f>
        <v>2999</v>
      </c>
      <c r="S7" s="30">
        <f>S62+S118+S130+S160+S161</f>
        <v>669</v>
      </c>
      <c r="T7" s="3"/>
    </row>
    <row r="8" spans="2:19" ht="13.5">
      <c r="B8" s="33">
        <v>2</v>
      </c>
      <c r="C8" s="34" t="s">
        <v>18</v>
      </c>
      <c r="D8" s="35">
        <f aca="true" t="shared" si="3" ref="D8:F9">D63</f>
        <v>12134</v>
      </c>
      <c r="E8" s="35">
        <f t="shared" si="3"/>
        <v>11481</v>
      </c>
      <c r="F8" s="35">
        <f t="shared" si="3"/>
        <v>2056</v>
      </c>
      <c r="G8" s="36">
        <f t="shared" si="0"/>
        <v>0.17907847748453967</v>
      </c>
      <c r="H8" s="36">
        <f t="shared" si="1"/>
        <v>0.5835728595070115</v>
      </c>
      <c r="I8" s="35">
        <f aca="true" t="shared" si="4" ref="I8:O9">I63</f>
        <v>548</v>
      </c>
      <c r="J8" s="35">
        <f t="shared" si="4"/>
        <v>67</v>
      </c>
      <c r="K8" s="35">
        <f t="shared" si="4"/>
        <v>39</v>
      </c>
      <c r="L8" s="30">
        <f t="shared" si="4"/>
        <v>548</v>
      </c>
      <c r="M8" s="30">
        <f t="shared" si="4"/>
        <v>67</v>
      </c>
      <c r="N8" s="30">
        <f t="shared" si="4"/>
        <v>39</v>
      </c>
      <c r="O8" s="30">
        <f t="shared" si="4"/>
        <v>7</v>
      </c>
      <c r="P8" s="35">
        <f aca="true" t="shared" si="5" ref="P8:P14">SUM(L8:O8)</f>
        <v>661</v>
      </c>
      <c r="Q8" s="35">
        <f aca="true" t="shared" si="6" ref="Q8:S9">Q63</f>
        <v>71</v>
      </c>
      <c r="R8" s="35">
        <f t="shared" si="6"/>
        <v>1220</v>
      </c>
      <c r="S8" s="35">
        <f t="shared" si="6"/>
        <v>827</v>
      </c>
    </row>
    <row r="9" spans="2:19" ht="13.5">
      <c r="B9" s="33">
        <v>3</v>
      </c>
      <c r="C9" s="34" t="s">
        <v>19</v>
      </c>
      <c r="D9" s="35">
        <f t="shared" si="3"/>
        <v>12253</v>
      </c>
      <c r="E9" s="35">
        <f t="shared" si="3"/>
        <v>11676</v>
      </c>
      <c r="F9" s="35">
        <f t="shared" si="3"/>
        <v>1731</v>
      </c>
      <c r="G9" s="36">
        <f t="shared" si="0"/>
        <v>0.14825282631038025</v>
      </c>
      <c r="H9" s="36">
        <f t="shared" si="1"/>
        <v>0.3854059609455293</v>
      </c>
      <c r="I9" s="35">
        <f t="shared" si="4"/>
        <v>510</v>
      </c>
      <c r="J9" s="35">
        <f t="shared" si="4"/>
        <v>45</v>
      </c>
      <c r="K9" s="35">
        <f t="shared" si="4"/>
        <v>23</v>
      </c>
      <c r="L9" s="30">
        <f t="shared" si="4"/>
        <v>510</v>
      </c>
      <c r="M9" s="30">
        <f t="shared" si="4"/>
        <v>45</v>
      </c>
      <c r="N9" s="30">
        <f t="shared" si="4"/>
        <v>23</v>
      </c>
      <c r="O9" s="30">
        <f t="shared" si="4"/>
        <v>0</v>
      </c>
      <c r="P9" s="35">
        <f t="shared" si="5"/>
        <v>578</v>
      </c>
      <c r="Q9" s="35">
        <f t="shared" si="6"/>
        <v>104</v>
      </c>
      <c r="R9" s="35">
        <f t="shared" si="6"/>
        <v>1130</v>
      </c>
      <c r="S9" s="35">
        <f t="shared" si="6"/>
        <v>238</v>
      </c>
    </row>
    <row r="10" spans="2:19" ht="13.5">
      <c r="B10" s="33">
        <v>4</v>
      </c>
      <c r="C10" s="34" t="s">
        <v>20</v>
      </c>
      <c r="D10" s="35">
        <f>D65+D119</f>
        <v>21757</v>
      </c>
      <c r="E10" s="35">
        <f>E65+E119</f>
        <v>20310</v>
      </c>
      <c r="F10" s="35">
        <f>F65+F119</f>
        <v>3562</v>
      </c>
      <c r="G10" s="36">
        <f t="shared" si="0"/>
        <v>0.17538158542589857</v>
      </c>
      <c r="H10" s="36">
        <f t="shared" si="1"/>
        <v>0.5563761693746923</v>
      </c>
      <c r="I10" s="35">
        <f aca="true" t="shared" si="7" ref="I10:O10">I65+I119</f>
        <v>3754</v>
      </c>
      <c r="J10" s="35">
        <f t="shared" si="7"/>
        <v>5943</v>
      </c>
      <c r="K10" s="35">
        <f t="shared" si="7"/>
        <v>30</v>
      </c>
      <c r="L10" s="30">
        <f t="shared" si="7"/>
        <v>933</v>
      </c>
      <c r="M10" s="30">
        <f t="shared" si="7"/>
        <v>113</v>
      </c>
      <c r="N10" s="30">
        <f t="shared" si="7"/>
        <v>34</v>
      </c>
      <c r="O10" s="30">
        <f t="shared" si="7"/>
        <v>34</v>
      </c>
      <c r="P10" s="35">
        <f t="shared" si="5"/>
        <v>1114</v>
      </c>
      <c r="Q10" s="35">
        <f>Q65+Q119</f>
        <v>578</v>
      </c>
      <c r="R10" s="35">
        <f>R65+R119</f>
        <v>2080</v>
      </c>
      <c r="S10" s="35">
        <f>S65+S119</f>
        <v>1048</v>
      </c>
    </row>
    <row r="11" spans="2:19" ht="13.5">
      <c r="B11" s="33">
        <v>5</v>
      </c>
      <c r="C11" s="34" t="s">
        <v>21</v>
      </c>
      <c r="D11" s="35">
        <f>D66+D131</f>
        <v>8863</v>
      </c>
      <c r="E11" s="35">
        <f>E66+E131</f>
        <v>8396</v>
      </c>
      <c r="F11" s="35">
        <f>F66+F131</f>
        <v>1747</v>
      </c>
      <c r="G11" s="36">
        <f t="shared" si="0"/>
        <v>0.2080752739399714</v>
      </c>
      <c r="H11" s="36">
        <f t="shared" si="1"/>
        <v>0.7265364459266318</v>
      </c>
      <c r="I11" s="35">
        <f aca="true" t="shared" si="8" ref="I11:O11">I66+I131</f>
        <v>2249</v>
      </c>
      <c r="J11" s="35">
        <f t="shared" si="8"/>
        <v>542</v>
      </c>
      <c r="K11" s="35">
        <f t="shared" si="8"/>
        <v>11</v>
      </c>
      <c r="L11" s="30">
        <f t="shared" si="8"/>
        <v>446</v>
      </c>
      <c r="M11" s="30">
        <f t="shared" si="8"/>
        <v>61</v>
      </c>
      <c r="N11" s="30">
        <f t="shared" si="8"/>
        <v>23</v>
      </c>
      <c r="O11" s="30">
        <f t="shared" si="8"/>
        <v>9</v>
      </c>
      <c r="P11" s="35">
        <f t="shared" si="5"/>
        <v>539</v>
      </c>
      <c r="Q11" s="35">
        <f>Q66+Q131</f>
        <v>163</v>
      </c>
      <c r="R11" s="35">
        <f>R66+R131</f>
        <v>886</v>
      </c>
      <c r="S11" s="35">
        <f>S66+S131</f>
        <v>162</v>
      </c>
    </row>
    <row r="12" spans="2:19" ht="13.5">
      <c r="B12" s="33">
        <v>6</v>
      </c>
      <c r="C12" s="34" t="s">
        <v>22</v>
      </c>
      <c r="D12" s="35">
        <f>D67</f>
        <v>10992</v>
      </c>
      <c r="E12" s="35">
        <f>E67</f>
        <v>10733</v>
      </c>
      <c r="F12" s="35">
        <f>F67</f>
        <v>1544</v>
      </c>
      <c r="G12" s="36">
        <f t="shared" si="0"/>
        <v>0.14385539923600113</v>
      </c>
      <c r="H12" s="36">
        <f t="shared" si="1"/>
        <v>0.40995061958445916</v>
      </c>
      <c r="I12" s="35">
        <f aca="true" t="shared" si="9" ref="I12:O12">I67</f>
        <v>422</v>
      </c>
      <c r="J12" s="35">
        <f t="shared" si="9"/>
        <v>44</v>
      </c>
      <c r="K12" s="35">
        <f t="shared" si="9"/>
        <v>32</v>
      </c>
      <c r="L12" s="30">
        <f t="shared" si="9"/>
        <v>422</v>
      </c>
      <c r="M12" s="30">
        <f t="shared" si="9"/>
        <v>44</v>
      </c>
      <c r="N12" s="30">
        <f t="shared" si="9"/>
        <v>32</v>
      </c>
      <c r="O12" s="30">
        <f t="shared" si="9"/>
        <v>6</v>
      </c>
      <c r="P12" s="35">
        <f t="shared" si="5"/>
        <v>504</v>
      </c>
      <c r="Q12" s="35">
        <f>Q67</f>
        <v>58</v>
      </c>
      <c r="R12" s="35">
        <f>R67</f>
        <v>1007</v>
      </c>
      <c r="S12" s="35">
        <f>S67</f>
        <v>183</v>
      </c>
    </row>
    <row r="13" spans="2:19" ht="13.5">
      <c r="B13" s="33">
        <v>7</v>
      </c>
      <c r="C13" s="34" t="s">
        <v>23</v>
      </c>
      <c r="D13" s="35">
        <f>D68+D132+D133</f>
        <v>20138</v>
      </c>
      <c r="E13" s="35">
        <f>E68+E132+E133</f>
        <v>19002</v>
      </c>
      <c r="F13" s="35">
        <f>F68+F132+F133</f>
        <v>2954</v>
      </c>
      <c r="G13" s="36">
        <f t="shared" si="0"/>
        <v>0.15545732028207557</v>
      </c>
      <c r="H13" s="36">
        <f t="shared" si="1"/>
        <v>0.4999473739606357</v>
      </c>
      <c r="I13" s="35">
        <f aca="true" t="shared" si="10" ref="I13:O13">I68+I132+I133</f>
        <v>3902</v>
      </c>
      <c r="J13" s="35">
        <f t="shared" si="10"/>
        <v>2936</v>
      </c>
      <c r="K13" s="35">
        <f t="shared" si="10"/>
        <v>51</v>
      </c>
      <c r="L13" s="30">
        <f t="shared" si="10"/>
        <v>877</v>
      </c>
      <c r="M13" s="30">
        <f t="shared" si="10"/>
        <v>95</v>
      </c>
      <c r="N13" s="30">
        <f t="shared" si="10"/>
        <v>49</v>
      </c>
      <c r="O13" s="30">
        <f t="shared" si="10"/>
        <v>2</v>
      </c>
      <c r="P13" s="35">
        <f t="shared" si="5"/>
        <v>1023</v>
      </c>
      <c r="Q13" s="35">
        <f>Q68+Q132+Q133</f>
        <v>724</v>
      </c>
      <c r="R13" s="35">
        <f>R68+R132+R133</f>
        <v>2051</v>
      </c>
      <c r="S13" s="35">
        <f>S68+S132+S133</f>
        <v>471</v>
      </c>
    </row>
    <row r="14" spans="2:19" ht="13.5">
      <c r="B14" s="33">
        <v>8</v>
      </c>
      <c r="C14" s="34" t="s">
        <v>24</v>
      </c>
      <c r="D14" s="35">
        <f>D69</f>
        <v>28336</v>
      </c>
      <c r="E14" s="35">
        <f>E69</f>
        <v>25391</v>
      </c>
      <c r="F14" s="35">
        <f>F69</f>
        <v>3988</v>
      </c>
      <c r="G14" s="36">
        <f t="shared" si="0"/>
        <v>0.15706352644637864</v>
      </c>
      <c r="H14" s="36">
        <f t="shared" si="1"/>
        <v>0.5631916820920799</v>
      </c>
      <c r="I14" s="35">
        <f aca="true" t="shared" si="11" ref="I14:O14">I69</f>
        <v>1021</v>
      </c>
      <c r="J14" s="35">
        <f t="shared" si="11"/>
        <v>143</v>
      </c>
      <c r="K14" s="35">
        <f t="shared" si="11"/>
        <v>57</v>
      </c>
      <c r="L14" s="30">
        <f t="shared" si="11"/>
        <v>1021</v>
      </c>
      <c r="M14" s="30">
        <f t="shared" si="11"/>
        <v>143</v>
      </c>
      <c r="N14" s="30">
        <f t="shared" si="11"/>
        <v>57</v>
      </c>
      <c r="O14" s="30">
        <f t="shared" si="11"/>
        <v>4</v>
      </c>
      <c r="P14" s="35">
        <f t="shared" si="5"/>
        <v>1225</v>
      </c>
      <c r="Q14" s="35">
        <f>Q69</f>
        <v>315</v>
      </c>
      <c r="R14" s="35">
        <f>R69</f>
        <v>2804</v>
      </c>
      <c r="S14" s="35">
        <f>S69</f>
        <v>241</v>
      </c>
    </row>
    <row r="15" spans="1:20" s="37" customFormat="1" ht="13.5">
      <c r="A15" s="3"/>
      <c r="B15" s="28">
        <v>9</v>
      </c>
      <c r="C15" s="29" t="s">
        <v>25</v>
      </c>
      <c r="D15" s="30">
        <f>D70+D134</f>
        <v>19319</v>
      </c>
      <c r="E15" s="30">
        <f>E70+E134</f>
        <v>17997</v>
      </c>
      <c r="F15" s="30">
        <f>F70+F134</f>
        <v>2474</v>
      </c>
      <c r="G15" s="36">
        <f t="shared" si="0"/>
        <v>0.1374673556703895</v>
      </c>
      <c r="H15" s="31">
        <f t="shared" si="1"/>
        <v>0.35561482469300437</v>
      </c>
      <c r="I15" s="30">
        <f aca="true" t="shared" si="12" ref="I15:O15">I70+I134</f>
        <v>3787</v>
      </c>
      <c r="J15" s="30">
        <f t="shared" si="12"/>
        <v>1134</v>
      </c>
      <c r="K15" s="30">
        <f t="shared" si="12"/>
        <v>19</v>
      </c>
      <c r="L15" s="30">
        <f t="shared" si="12"/>
        <v>607</v>
      </c>
      <c r="M15" s="30">
        <f t="shared" si="12"/>
        <v>64</v>
      </c>
      <c r="N15" s="30">
        <f t="shared" si="12"/>
        <v>27</v>
      </c>
      <c r="O15" s="30">
        <f t="shared" si="12"/>
        <v>57</v>
      </c>
      <c r="P15" s="30">
        <v>590</v>
      </c>
      <c r="Q15" s="30">
        <f>Q70+Q134</f>
        <v>621</v>
      </c>
      <c r="R15" s="30">
        <f>R70+R134</f>
        <v>1740</v>
      </c>
      <c r="S15" s="30">
        <f>S70+S134</f>
        <v>564</v>
      </c>
      <c r="T15" s="3"/>
    </row>
    <row r="16" spans="1:20" s="32" customFormat="1" ht="13.5">
      <c r="A16" s="3"/>
      <c r="B16" s="28">
        <v>10</v>
      </c>
      <c r="C16" s="29" t="s">
        <v>26</v>
      </c>
      <c r="D16" s="30">
        <f>D71</f>
        <v>19586</v>
      </c>
      <c r="E16" s="30">
        <f>E71</f>
        <v>17863</v>
      </c>
      <c r="F16" s="30">
        <f>F71</f>
        <v>2968</v>
      </c>
      <c r="G16" s="36">
        <f t="shared" si="0"/>
        <v>0.1661535016514583</v>
      </c>
      <c r="H16" s="31">
        <f t="shared" si="1"/>
        <v>0.5430218888204669</v>
      </c>
      <c r="I16" s="30">
        <f aca="true" t="shared" si="13" ref="I16:O16">I71</f>
        <v>683</v>
      </c>
      <c r="J16" s="30">
        <f t="shared" si="13"/>
        <v>97</v>
      </c>
      <c r="K16" s="30">
        <f t="shared" si="13"/>
        <v>35</v>
      </c>
      <c r="L16" s="30">
        <f t="shared" si="13"/>
        <v>683</v>
      </c>
      <c r="M16" s="30">
        <f t="shared" si="13"/>
        <v>97</v>
      </c>
      <c r="N16" s="30">
        <f t="shared" si="13"/>
        <v>35</v>
      </c>
      <c r="O16" s="30">
        <f t="shared" si="13"/>
        <v>0</v>
      </c>
      <c r="P16" s="30">
        <f aca="true" t="shared" si="14" ref="P16:P27">SUM(L16:O16)</f>
        <v>815</v>
      </c>
      <c r="Q16" s="30">
        <f>Q71</f>
        <v>100</v>
      </c>
      <c r="R16" s="30">
        <f>R71</f>
        <v>1784</v>
      </c>
      <c r="S16" s="30">
        <f>S71</f>
        <v>297</v>
      </c>
      <c r="T16" s="3"/>
    </row>
    <row r="17" spans="1:20" s="38" customFormat="1" ht="13.5">
      <c r="A17" s="1"/>
      <c r="B17" s="33">
        <v>11</v>
      </c>
      <c r="C17" s="34" t="s">
        <v>27</v>
      </c>
      <c r="D17" s="35">
        <f>D72+D162</f>
        <v>66876</v>
      </c>
      <c r="E17" s="35">
        <f>E72+E162</f>
        <v>59255</v>
      </c>
      <c r="F17" s="35">
        <f>F72+F162</f>
        <v>6550</v>
      </c>
      <c r="G17" s="36">
        <f t="shared" si="0"/>
        <v>0.11053919500464096</v>
      </c>
      <c r="H17" s="31">
        <f t="shared" si="1"/>
        <v>0.4117795966585098</v>
      </c>
      <c r="I17" s="35">
        <f aca="true" t="shared" si="15" ref="I17:O17">I72+I162</f>
        <v>2670</v>
      </c>
      <c r="J17" s="35">
        <f t="shared" si="15"/>
        <v>7142</v>
      </c>
      <c r="K17" s="35">
        <f t="shared" si="15"/>
        <v>81</v>
      </c>
      <c r="L17" s="30">
        <f t="shared" si="15"/>
        <v>1780</v>
      </c>
      <c r="M17" s="30">
        <f t="shared" si="15"/>
        <v>244</v>
      </c>
      <c r="N17" s="30">
        <f t="shared" si="15"/>
        <v>100</v>
      </c>
      <c r="O17" s="30">
        <f t="shared" si="15"/>
        <v>37</v>
      </c>
      <c r="P17" s="35">
        <f t="shared" si="14"/>
        <v>2161</v>
      </c>
      <c r="Q17" s="35">
        <f>Q72+Q162</f>
        <v>1238</v>
      </c>
      <c r="R17" s="35">
        <f>R72+R162</f>
        <v>6496</v>
      </c>
      <c r="S17" s="35">
        <f>S72+S162</f>
        <v>1557</v>
      </c>
      <c r="T17" s="1"/>
    </row>
    <row r="18" spans="1:20" s="32" customFormat="1" ht="13.5">
      <c r="A18" s="3"/>
      <c r="B18" s="28">
        <v>12</v>
      </c>
      <c r="C18" s="29" t="s">
        <v>28</v>
      </c>
      <c r="D18" s="30">
        <f>D73+D120</f>
        <v>55986</v>
      </c>
      <c r="E18" s="30">
        <f>E73+E120</f>
        <v>50365</v>
      </c>
      <c r="F18" s="30">
        <f>F73+F120</f>
        <v>5756</v>
      </c>
      <c r="G18" s="31">
        <f t="shared" si="0"/>
        <v>0.11428571428571428</v>
      </c>
      <c r="H18" s="31">
        <f t="shared" si="1"/>
        <v>0.37526059763724806</v>
      </c>
      <c r="I18" s="30">
        <f aca="true" t="shared" si="16" ref="I18:O18">I73+I120</f>
        <v>3857</v>
      </c>
      <c r="J18" s="30">
        <f t="shared" si="16"/>
        <v>5439</v>
      </c>
      <c r="K18" s="30">
        <f t="shared" si="16"/>
        <v>72</v>
      </c>
      <c r="L18" s="30">
        <f t="shared" si="16"/>
        <v>1616</v>
      </c>
      <c r="M18" s="30">
        <f t="shared" si="16"/>
        <v>189</v>
      </c>
      <c r="N18" s="30">
        <f t="shared" si="16"/>
        <v>91</v>
      </c>
      <c r="O18" s="30">
        <f t="shared" si="16"/>
        <v>4</v>
      </c>
      <c r="P18" s="30">
        <f t="shared" si="14"/>
        <v>1900</v>
      </c>
      <c r="Q18" s="30">
        <f>Q73+Q120</f>
        <v>1276</v>
      </c>
      <c r="R18" s="30">
        <f>R73+R120</f>
        <v>5693</v>
      </c>
      <c r="S18" s="30">
        <f>S73+S120</f>
        <v>2885</v>
      </c>
      <c r="T18" s="3"/>
    </row>
    <row r="19" spans="2:19" ht="13.5">
      <c r="B19" s="33">
        <v>13</v>
      </c>
      <c r="C19" s="34" t="s">
        <v>29</v>
      </c>
      <c r="D19" s="35">
        <f>SUM(D171:D193)+D74</f>
        <v>100180</v>
      </c>
      <c r="E19" s="35">
        <f>SUM(E171:E193)+E74</f>
        <v>84097</v>
      </c>
      <c r="F19" s="35">
        <f>SUM(F171:F193)+F74</f>
        <v>7173</v>
      </c>
      <c r="G19" s="36">
        <f t="shared" si="0"/>
        <v>0.08529436246239462</v>
      </c>
      <c r="H19" s="36">
        <f t="shared" si="1"/>
        <v>0.33532706279653257</v>
      </c>
      <c r="I19" s="35">
        <f aca="true" t="shared" si="17" ref="I19:O19">SUM(I171:I193)+I74</f>
        <v>21560</v>
      </c>
      <c r="J19" s="35">
        <f t="shared" si="17"/>
        <v>29950</v>
      </c>
      <c r="K19" s="35">
        <f t="shared" si="17"/>
        <v>63</v>
      </c>
      <c r="L19" s="30">
        <f t="shared" si="17"/>
        <v>2032</v>
      </c>
      <c r="M19" s="30">
        <f t="shared" si="17"/>
        <v>282</v>
      </c>
      <c r="N19" s="30">
        <f t="shared" si="17"/>
        <v>122</v>
      </c>
      <c r="O19" s="30">
        <f t="shared" si="17"/>
        <v>0</v>
      </c>
      <c r="P19" s="35">
        <f t="shared" si="14"/>
        <v>2436</v>
      </c>
      <c r="Q19" s="35">
        <f>SUM(Q171:Q193)+Q74</f>
        <v>3772</v>
      </c>
      <c r="R19" s="35">
        <f>SUM(R171:R193)+R74</f>
        <v>8992</v>
      </c>
      <c r="S19" s="35">
        <f>SUM(S171:S193)+S74</f>
        <v>6153</v>
      </c>
    </row>
    <row r="20" spans="2:19" ht="13.5">
      <c r="B20" s="33">
        <v>14</v>
      </c>
      <c r="C20" s="34" t="s">
        <v>30</v>
      </c>
      <c r="D20" s="35">
        <f>D75+D121+D122+D135+D163</f>
        <v>82692</v>
      </c>
      <c r="E20" s="35">
        <f>E75+E121+E122+E135+E163</f>
        <v>76432</v>
      </c>
      <c r="F20" s="35">
        <f>F75+F121+F122+F135+F163</f>
        <v>6927</v>
      </c>
      <c r="G20" s="36">
        <f t="shared" si="0"/>
        <v>0.09062957923382876</v>
      </c>
      <c r="H20" s="36">
        <f t="shared" si="1"/>
        <v>0.3074628427883609</v>
      </c>
      <c r="I20" s="35">
        <f aca="true" t="shared" si="18" ref="I20:O20">I75+I121+I122+I135+I163</f>
        <v>42092</v>
      </c>
      <c r="J20" s="35">
        <f t="shared" si="18"/>
        <v>9433</v>
      </c>
      <c r="K20" s="35">
        <f t="shared" si="18"/>
        <v>44</v>
      </c>
      <c r="L20" s="30">
        <f t="shared" si="18"/>
        <v>1927</v>
      </c>
      <c r="M20" s="30">
        <f t="shared" si="18"/>
        <v>235</v>
      </c>
      <c r="N20" s="30">
        <f t="shared" si="18"/>
        <v>102</v>
      </c>
      <c r="O20" s="30">
        <f t="shared" si="18"/>
        <v>5</v>
      </c>
      <c r="P20" s="35">
        <f t="shared" si="14"/>
        <v>2269</v>
      </c>
      <c r="Q20" s="35">
        <f>Q75+Q121+Q122+Q135+Q163</f>
        <v>5140</v>
      </c>
      <c r="R20" s="35">
        <f>R75+R121+R122+R135+R163</f>
        <v>9637</v>
      </c>
      <c r="S20" s="35">
        <f>S75+S121+S122+S135+S163</f>
        <v>4076</v>
      </c>
    </row>
    <row r="21" spans="2:19" ht="13.5">
      <c r="B21" s="33">
        <v>15</v>
      </c>
      <c r="C21" s="34" t="s">
        <v>31</v>
      </c>
      <c r="D21" s="35">
        <f>D136+D76</f>
        <v>21420</v>
      </c>
      <c r="E21" s="35">
        <f>E136+E76</f>
        <v>20283</v>
      </c>
      <c r="F21" s="35">
        <f>F136+F76</f>
        <v>2324</v>
      </c>
      <c r="G21" s="36">
        <f t="shared" si="0"/>
        <v>0.11457871123601045</v>
      </c>
      <c r="H21" s="36">
        <f t="shared" si="1"/>
        <v>0.3401863629640586</v>
      </c>
      <c r="I21" s="35">
        <f aca="true" t="shared" si="19" ref="I21:O21">I136+I76</f>
        <v>1948</v>
      </c>
      <c r="J21" s="35">
        <f t="shared" si="19"/>
        <v>3052</v>
      </c>
      <c r="K21" s="35">
        <f t="shared" si="19"/>
        <v>34</v>
      </c>
      <c r="L21" s="30">
        <f t="shared" si="19"/>
        <v>663</v>
      </c>
      <c r="M21" s="30">
        <f t="shared" si="19"/>
        <v>69</v>
      </c>
      <c r="N21" s="30">
        <f t="shared" si="19"/>
        <v>36</v>
      </c>
      <c r="O21" s="30">
        <f t="shared" si="19"/>
        <v>0</v>
      </c>
      <c r="P21" s="35">
        <f t="shared" si="14"/>
        <v>768</v>
      </c>
      <c r="Q21" s="35">
        <f>Q136+Q76</f>
        <v>111</v>
      </c>
      <c r="R21" s="35">
        <f>R136+R76</f>
        <v>762</v>
      </c>
      <c r="S21" s="35">
        <f>S136+S76</f>
        <v>400</v>
      </c>
    </row>
    <row r="22" spans="2:19" ht="13.5">
      <c r="B22" s="33">
        <v>16</v>
      </c>
      <c r="C22" s="34" t="s">
        <v>32</v>
      </c>
      <c r="D22" s="35">
        <f>D77+D137</f>
        <v>10061</v>
      </c>
      <c r="E22" s="35">
        <f>E77+E137</f>
        <v>9731</v>
      </c>
      <c r="F22" s="35">
        <f>F77+F137</f>
        <v>775</v>
      </c>
      <c r="G22" s="36">
        <f t="shared" si="0"/>
        <v>0.07964238002260816</v>
      </c>
      <c r="H22" s="36">
        <f t="shared" si="1"/>
        <v>0.256910903298736</v>
      </c>
      <c r="I22" s="35">
        <f aca="true" t="shared" si="20" ref="I22:O22">I77+I137</f>
        <v>1430</v>
      </c>
      <c r="J22" s="35">
        <f t="shared" si="20"/>
        <v>1605</v>
      </c>
      <c r="K22" s="35">
        <f t="shared" si="20"/>
        <v>4</v>
      </c>
      <c r="L22" s="30">
        <f t="shared" si="20"/>
        <v>226</v>
      </c>
      <c r="M22" s="30">
        <f t="shared" si="20"/>
        <v>25</v>
      </c>
      <c r="N22" s="30">
        <f t="shared" si="20"/>
        <v>7</v>
      </c>
      <c r="O22" s="30">
        <f t="shared" si="20"/>
        <v>0</v>
      </c>
      <c r="P22" s="35">
        <f t="shared" si="14"/>
        <v>258</v>
      </c>
      <c r="Q22" s="35">
        <f>Q77+Q137</f>
        <v>308</v>
      </c>
      <c r="R22" s="35">
        <f>R77+R137</f>
        <v>814</v>
      </c>
      <c r="S22" s="35">
        <f>S77+S137</f>
        <v>428</v>
      </c>
    </row>
    <row r="23" spans="2:19" ht="13.5">
      <c r="B23" s="33">
        <v>17</v>
      </c>
      <c r="C23" s="29" t="s">
        <v>33</v>
      </c>
      <c r="D23" s="35">
        <f>D138+D78</f>
        <v>11404</v>
      </c>
      <c r="E23" s="35">
        <f>E138+E78</f>
        <v>10957</v>
      </c>
      <c r="F23" s="35">
        <f>F138+F78</f>
        <v>879</v>
      </c>
      <c r="G23" s="36">
        <f t="shared" si="0"/>
        <v>0.08022268869216026</v>
      </c>
      <c r="H23" s="36">
        <f t="shared" si="1"/>
        <v>0.2555444008396459</v>
      </c>
      <c r="I23" s="35">
        <f aca="true" t="shared" si="21" ref="I23:O23">I138+I78</f>
        <v>781</v>
      </c>
      <c r="J23" s="35">
        <f t="shared" si="21"/>
        <v>3662</v>
      </c>
      <c r="K23" s="35">
        <f t="shared" si="21"/>
        <v>4</v>
      </c>
      <c r="L23" s="30">
        <f t="shared" si="21"/>
        <v>310</v>
      </c>
      <c r="M23" s="30">
        <f t="shared" si="21"/>
        <v>28</v>
      </c>
      <c r="N23" s="30">
        <f t="shared" si="21"/>
        <v>7</v>
      </c>
      <c r="O23" s="30">
        <f t="shared" si="21"/>
        <v>0</v>
      </c>
      <c r="P23" s="35">
        <f t="shared" si="14"/>
        <v>345</v>
      </c>
      <c r="Q23" s="35">
        <f>Q138+Q78</f>
        <v>259</v>
      </c>
      <c r="R23" s="35">
        <f>R138+R78</f>
        <v>929</v>
      </c>
      <c r="S23" s="35">
        <f>S138+S78</f>
        <v>278</v>
      </c>
    </row>
    <row r="24" spans="2:19" ht="13.5">
      <c r="B24" s="33">
        <v>18</v>
      </c>
      <c r="C24" s="34" t="s">
        <v>34</v>
      </c>
      <c r="D24" s="35">
        <f aca="true" t="shared" si="22" ref="D24:F25">D79</f>
        <v>7842</v>
      </c>
      <c r="E24" s="35">
        <f t="shared" si="22"/>
        <v>7589</v>
      </c>
      <c r="F24" s="35">
        <f t="shared" si="22"/>
        <v>813</v>
      </c>
      <c r="G24" s="36">
        <f t="shared" si="0"/>
        <v>0.10712873896429043</v>
      </c>
      <c r="H24" s="36">
        <f t="shared" si="1"/>
        <v>0.342601133219133</v>
      </c>
      <c r="I24" s="35">
        <f aca="true" t="shared" si="23" ref="I24:O25">I79</f>
        <v>193</v>
      </c>
      <c r="J24" s="35">
        <f t="shared" si="23"/>
        <v>26</v>
      </c>
      <c r="K24" s="35">
        <f t="shared" si="23"/>
        <v>14</v>
      </c>
      <c r="L24" s="30">
        <f t="shared" si="23"/>
        <v>193</v>
      </c>
      <c r="M24" s="30">
        <f t="shared" si="23"/>
        <v>26</v>
      </c>
      <c r="N24" s="30">
        <f t="shared" si="23"/>
        <v>14</v>
      </c>
      <c r="O24" s="30">
        <f t="shared" si="23"/>
        <v>10</v>
      </c>
      <c r="P24" s="35">
        <f t="shared" si="14"/>
        <v>243</v>
      </c>
      <c r="Q24" s="35">
        <f aca="true" t="shared" si="24" ref="Q24:S25">Q79</f>
        <v>55</v>
      </c>
      <c r="R24" s="35">
        <f t="shared" si="24"/>
        <v>714</v>
      </c>
      <c r="S24" s="35">
        <f t="shared" si="24"/>
        <v>352</v>
      </c>
    </row>
    <row r="25" spans="1:20" s="32" customFormat="1" ht="13.5">
      <c r="A25" s="3"/>
      <c r="B25" s="28">
        <v>19</v>
      </c>
      <c r="C25" s="29" t="s">
        <v>35</v>
      </c>
      <c r="D25" s="30">
        <f t="shared" si="22"/>
        <v>8275</v>
      </c>
      <c r="E25" s="30">
        <f t="shared" si="22"/>
        <v>7349</v>
      </c>
      <c r="F25" s="30">
        <f t="shared" si="22"/>
        <v>1006</v>
      </c>
      <c r="G25" s="31">
        <f t="shared" si="0"/>
        <v>0.13688937270376922</v>
      </c>
      <c r="H25" s="31">
        <f t="shared" si="1"/>
        <v>0.4082188052796299</v>
      </c>
      <c r="I25" s="30">
        <f t="shared" si="23"/>
        <v>264</v>
      </c>
      <c r="J25" s="30">
        <f t="shared" si="23"/>
        <v>30</v>
      </c>
      <c r="K25" s="30">
        <f t="shared" si="23"/>
        <v>12</v>
      </c>
      <c r="L25" s="30">
        <f t="shared" si="23"/>
        <v>264</v>
      </c>
      <c r="M25" s="30">
        <f t="shared" si="23"/>
        <v>30</v>
      </c>
      <c r="N25" s="30">
        <f t="shared" si="23"/>
        <v>12</v>
      </c>
      <c r="O25" s="30">
        <f t="shared" si="23"/>
        <v>21</v>
      </c>
      <c r="P25" s="30">
        <f t="shared" si="14"/>
        <v>327</v>
      </c>
      <c r="Q25" s="30">
        <f t="shared" si="24"/>
        <v>139</v>
      </c>
      <c r="R25" s="30">
        <f t="shared" si="24"/>
        <v>724</v>
      </c>
      <c r="S25" s="30">
        <f t="shared" si="24"/>
        <v>160</v>
      </c>
      <c r="T25" s="3"/>
    </row>
    <row r="26" spans="2:19" ht="13.5">
      <c r="B26" s="33">
        <v>20</v>
      </c>
      <c r="C26" s="34" t="s">
        <v>36</v>
      </c>
      <c r="D26" s="35">
        <f>D81+D139</f>
        <v>20984</v>
      </c>
      <c r="E26" s="35">
        <f>E81+E139</f>
        <v>19152</v>
      </c>
      <c r="F26" s="35">
        <f>F81+F139</f>
        <v>2495</v>
      </c>
      <c r="G26" s="36">
        <f t="shared" si="0"/>
        <v>0.1302736006683375</v>
      </c>
      <c r="H26" s="36">
        <f t="shared" si="1"/>
        <v>0.44381787802840433</v>
      </c>
      <c r="I26" s="35">
        <f aca="true" t="shared" si="25" ref="I26:O26">I81+I139</f>
        <v>891</v>
      </c>
      <c r="J26" s="35">
        <f t="shared" si="25"/>
        <v>2999</v>
      </c>
      <c r="K26" s="35">
        <f t="shared" si="25"/>
        <v>45</v>
      </c>
      <c r="L26" s="30">
        <f t="shared" si="25"/>
        <v>657</v>
      </c>
      <c r="M26" s="30">
        <f t="shared" si="25"/>
        <v>85</v>
      </c>
      <c r="N26" s="30">
        <f t="shared" si="25"/>
        <v>51</v>
      </c>
      <c r="O26" s="30">
        <f t="shared" si="25"/>
        <v>0</v>
      </c>
      <c r="P26" s="35">
        <f t="shared" si="14"/>
        <v>793</v>
      </c>
      <c r="Q26" s="35">
        <f>Q81+Q139</f>
        <v>204</v>
      </c>
      <c r="R26" s="35">
        <f>R81+R139</f>
        <v>1939</v>
      </c>
      <c r="S26" s="35">
        <f>S81+S139</f>
        <v>72</v>
      </c>
    </row>
    <row r="27" spans="1:20" s="32" customFormat="1" ht="13.5">
      <c r="A27" s="3"/>
      <c r="B27" s="28">
        <v>21</v>
      </c>
      <c r="C27" s="29" t="s">
        <v>37</v>
      </c>
      <c r="D27" s="30">
        <f>D140+D82</f>
        <v>20063</v>
      </c>
      <c r="E27" s="30">
        <f>E140+E82</f>
        <v>18814</v>
      </c>
      <c r="F27" s="30">
        <f>F140+F82</f>
        <v>1723</v>
      </c>
      <c r="G27" s="31">
        <f t="shared" si="0"/>
        <v>0.09158073774848517</v>
      </c>
      <c r="H27" s="31">
        <f t="shared" si="1"/>
        <v>0.35611778462846816</v>
      </c>
      <c r="I27" s="30">
        <f aca="true" t="shared" si="26" ref="I27:O27">I140+I82</f>
        <v>835</v>
      </c>
      <c r="J27" s="30">
        <f t="shared" si="26"/>
        <v>3104</v>
      </c>
      <c r="K27" s="30">
        <f t="shared" si="26"/>
        <v>32</v>
      </c>
      <c r="L27" s="30">
        <f t="shared" si="26"/>
        <v>513</v>
      </c>
      <c r="M27" s="30">
        <f t="shared" si="26"/>
        <v>67</v>
      </c>
      <c r="N27" s="30">
        <f t="shared" si="26"/>
        <v>34</v>
      </c>
      <c r="O27" s="30">
        <f t="shared" si="26"/>
        <v>0</v>
      </c>
      <c r="P27" s="30">
        <f t="shared" si="14"/>
        <v>614</v>
      </c>
      <c r="Q27" s="30">
        <f>Q140+Q82</f>
        <v>259</v>
      </c>
      <c r="R27" s="30">
        <f>R140+R82</f>
        <v>1734</v>
      </c>
      <c r="S27" s="30">
        <f>S140+S82</f>
        <v>326</v>
      </c>
      <c r="T27" s="3"/>
    </row>
    <row r="28" spans="1:20" s="32" customFormat="1" ht="13.5">
      <c r="A28" s="3"/>
      <c r="B28" s="28">
        <v>22</v>
      </c>
      <c r="C28" s="29" t="s">
        <v>38</v>
      </c>
      <c r="D28" s="30">
        <f>D83+D141+D142</f>
        <v>36057</v>
      </c>
      <c r="E28" s="30">
        <f>E83+E141+E142</f>
        <v>33950</v>
      </c>
      <c r="F28" s="30" t="s">
        <v>160</v>
      </c>
      <c r="G28" s="31" t="e">
        <f t="shared" si="0"/>
        <v>#VALUE!</v>
      </c>
      <c r="H28" s="31">
        <f t="shared" si="1"/>
        <v>0.25920471281296026</v>
      </c>
      <c r="I28" s="30">
        <f aca="true" t="shared" si="27" ref="I28:O28">I83+I141+I142</f>
        <v>1680</v>
      </c>
      <c r="J28" s="30">
        <f t="shared" si="27"/>
        <v>4500</v>
      </c>
      <c r="K28" s="30">
        <f t="shared" si="27"/>
        <v>3954</v>
      </c>
      <c r="L28" s="30">
        <f t="shared" si="27"/>
        <v>736</v>
      </c>
      <c r="M28" s="30">
        <f t="shared" si="27"/>
        <v>88</v>
      </c>
      <c r="N28" s="30">
        <f t="shared" si="27"/>
        <v>46</v>
      </c>
      <c r="O28" s="30">
        <f t="shared" si="27"/>
        <v>0</v>
      </c>
      <c r="P28" s="30">
        <v>546</v>
      </c>
      <c r="Q28" s="30">
        <f>Q83+Q141+Q142</f>
        <v>680</v>
      </c>
      <c r="R28" s="30">
        <f>R83+R141+R142</f>
        <v>4118</v>
      </c>
      <c r="S28" s="30">
        <f>S83+S141+S142</f>
        <v>1014</v>
      </c>
      <c r="T28" s="3"/>
    </row>
    <row r="29" spans="2:19" ht="13.5">
      <c r="B29" s="33">
        <v>23</v>
      </c>
      <c r="C29" s="34" t="s">
        <v>147</v>
      </c>
      <c r="D29" s="35">
        <f>D143+D144+D123+D84</f>
        <v>74461</v>
      </c>
      <c r="E29" s="35">
        <f>E143+E144+E123+E84</f>
        <v>71243</v>
      </c>
      <c r="F29" s="35">
        <f>F143+F144+F123+F84</f>
        <v>6033</v>
      </c>
      <c r="G29" s="36">
        <f t="shared" si="0"/>
        <v>0.0846820038459919</v>
      </c>
      <c r="H29" s="36">
        <f t="shared" si="1"/>
        <v>0.33968249512232784</v>
      </c>
      <c r="I29" s="35">
        <f aca="true" t="shared" si="28" ref="I29:O29">I143+I144+I123+I84</f>
        <v>19920</v>
      </c>
      <c r="J29" s="35">
        <f t="shared" si="28"/>
        <v>7784</v>
      </c>
      <c r="K29" s="35">
        <f t="shared" si="28"/>
        <v>56</v>
      </c>
      <c r="L29" s="30">
        <f t="shared" si="28"/>
        <v>1608</v>
      </c>
      <c r="M29" s="30">
        <f t="shared" si="28"/>
        <v>242</v>
      </c>
      <c r="N29" s="30">
        <f t="shared" si="28"/>
        <v>94</v>
      </c>
      <c r="O29" s="30">
        <f t="shared" si="28"/>
        <v>57</v>
      </c>
      <c r="P29" s="35">
        <f aca="true" t="shared" si="29" ref="P29:P39">SUM(L29:O29)</f>
        <v>2001</v>
      </c>
      <c r="Q29" s="35">
        <f>Q143+Q144+Q123+Q84</f>
        <v>2739</v>
      </c>
      <c r="R29" s="35">
        <f>R143+R144+R123+R84</f>
        <v>10688</v>
      </c>
      <c r="S29" s="35">
        <f>S143+S144+S123+S84</f>
        <v>2608</v>
      </c>
    </row>
    <row r="30" spans="2:19" ht="13.5">
      <c r="B30" s="33">
        <v>24</v>
      </c>
      <c r="C30" s="34" t="s">
        <v>39</v>
      </c>
      <c r="D30" s="35">
        <f aca="true" t="shared" si="30" ref="D30:F31">D85</f>
        <v>17985</v>
      </c>
      <c r="E30" s="35">
        <f t="shared" si="30"/>
        <v>16809</v>
      </c>
      <c r="F30" s="35">
        <f t="shared" si="30"/>
        <v>1395</v>
      </c>
      <c r="G30" s="36">
        <f t="shared" si="0"/>
        <v>0.08299125468499019</v>
      </c>
      <c r="H30" s="36">
        <f t="shared" si="1"/>
        <v>0.38074840859063597</v>
      </c>
      <c r="I30" s="35">
        <f aca="true" t="shared" si="31" ref="I30:O31">I85</f>
        <v>350</v>
      </c>
      <c r="J30" s="35">
        <f t="shared" si="31"/>
        <v>64</v>
      </c>
      <c r="K30" s="35">
        <f t="shared" si="31"/>
        <v>22</v>
      </c>
      <c r="L30" s="30">
        <f t="shared" si="31"/>
        <v>350</v>
      </c>
      <c r="M30" s="30">
        <f t="shared" si="31"/>
        <v>64</v>
      </c>
      <c r="N30" s="30">
        <f t="shared" si="31"/>
        <v>22</v>
      </c>
      <c r="O30" s="30">
        <f t="shared" si="31"/>
        <v>28</v>
      </c>
      <c r="P30" s="35">
        <f t="shared" si="29"/>
        <v>464</v>
      </c>
      <c r="Q30" s="35">
        <f aca="true" t="shared" si="32" ref="Q30:S31">Q85</f>
        <v>196</v>
      </c>
      <c r="R30" s="35">
        <f t="shared" si="32"/>
        <v>2292</v>
      </c>
      <c r="S30" s="35">
        <f t="shared" si="32"/>
        <v>232</v>
      </c>
    </row>
    <row r="31" spans="2:19" ht="13.5">
      <c r="B31" s="33">
        <v>25</v>
      </c>
      <c r="C31" s="34" t="s">
        <v>40</v>
      </c>
      <c r="D31" s="35">
        <f t="shared" si="30"/>
        <v>14163</v>
      </c>
      <c r="E31" s="35">
        <f t="shared" si="30"/>
        <v>13195</v>
      </c>
      <c r="F31" s="35">
        <f t="shared" si="30"/>
        <v>1034</v>
      </c>
      <c r="G31" s="36">
        <f t="shared" si="0"/>
        <v>0.07836301629405078</v>
      </c>
      <c r="H31" s="36">
        <f t="shared" si="1"/>
        <v>0.3637741568776051</v>
      </c>
      <c r="I31" s="35">
        <f t="shared" si="31"/>
        <v>289</v>
      </c>
      <c r="J31" s="35">
        <f t="shared" si="31"/>
        <v>48</v>
      </c>
      <c r="K31" s="35">
        <f t="shared" si="31"/>
        <v>22</v>
      </c>
      <c r="L31" s="30">
        <f t="shared" si="31"/>
        <v>289</v>
      </c>
      <c r="M31" s="30">
        <f t="shared" si="31"/>
        <v>48</v>
      </c>
      <c r="N31" s="30">
        <f t="shared" si="31"/>
        <v>22</v>
      </c>
      <c r="O31" s="30">
        <f t="shared" si="31"/>
        <v>0</v>
      </c>
      <c r="P31" s="35">
        <f t="shared" si="29"/>
        <v>359</v>
      </c>
      <c r="Q31" s="35">
        <f t="shared" si="32"/>
        <v>20</v>
      </c>
      <c r="R31" s="35">
        <f t="shared" si="32"/>
        <v>1511</v>
      </c>
      <c r="S31" s="35">
        <f t="shared" si="32"/>
        <v>0</v>
      </c>
    </row>
    <row r="32" spans="2:19" ht="13.5">
      <c r="B32" s="33">
        <v>26</v>
      </c>
      <c r="C32" s="34" t="s">
        <v>41</v>
      </c>
      <c r="D32" s="35">
        <f>D87+D124</f>
        <v>23558</v>
      </c>
      <c r="E32" s="35">
        <f>E87+E124</f>
        <v>21940</v>
      </c>
      <c r="F32" s="35">
        <f>F87+F124</f>
        <v>1536</v>
      </c>
      <c r="G32" s="36">
        <f t="shared" si="0"/>
        <v>0.07000911577028258</v>
      </c>
      <c r="H32" s="36">
        <f t="shared" si="1"/>
        <v>0.22333637192342753</v>
      </c>
      <c r="I32" s="35">
        <f aca="true" t="shared" si="33" ref="I32:O32">I87+I124</f>
        <v>2951</v>
      </c>
      <c r="J32" s="35">
        <f t="shared" si="33"/>
        <v>8669</v>
      </c>
      <c r="K32" s="35">
        <f t="shared" si="33"/>
        <v>17</v>
      </c>
      <c r="L32" s="30">
        <f t="shared" si="33"/>
        <v>427</v>
      </c>
      <c r="M32" s="30">
        <f t="shared" si="33"/>
        <v>49</v>
      </c>
      <c r="N32" s="30">
        <f t="shared" si="33"/>
        <v>19</v>
      </c>
      <c r="O32" s="30">
        <f t="shared" si="33"/>
        <v>14</v>
      </c>
      <c r="P32" s="35">
        <f t="shared" si="29"/>
        <v>509</v>
      </c>
      <c r="Q32" s="35">
        <f>Q87+Q124</f>
        <v>834</v>
      </c>
      <c r="R32" s="35">
        <f>R87+R124</f>
        <v>1908</v>
      </c>
      <c r="S32" s="35">
        <f>S87+S124</f>
        <v>1551</v>
      </c>
    </row>
    <row r="33" spans="1:20" s="32" customFormat="1" ht="13.5">
      <c r="A33" s="3"/>
      <c r="B33" s="28">
        <v>27</v>
      </c>
      <c r="C33" s="29" t="s">
        <v>42</v>
      </c>
      <c r="D33" s="30">
        <f>D125+D145+D164+D88</f>
        <v>87395</v>
      </c>
      <c r="E33" s="30">
        <f>E125+E145+E164+E88</f>
        <v>78355</v>
      </c>
      <c r="F33" s="30">
        <f>F125+F145+F164+F88</f>
        <v>6922</v>
      </c>
      <c r="G33" s="31">
        <f t="shared" si="0"/>
        <v>0.08834152255759045</v>
      </c>
      <c r="H33" s="31">
        <f t="shared" si="1"/>
        <v>0.362452938548912</v>
      </c>
      <c r="I33" s="30">
        <f aca="true" t="shared" si="34" ref="I33:O33">I125+I145+I164+I88</f>
        <v>16621</v>
      </c>
      <c r="J33" s="30">
        <f t="shared" si="34"/>
        <v>16165</v>
      </c>
      <c r="K33" s="30">
        <f t="shared" si="34"/>
        <v>59</v>
      </c>
      <c r="L33" s="30">
        <f t="shared" si="34"/>
        <v>1719</v>
      </c>
      <c r="M33" s="30">
        <f t="shared" si="34"/>
        <v>284</v>
      </c>
      <c r="N33" s="30">
        <f t="shared" si="34"/>
        <v>109</v>
      </c>
      <c r="O33" s="30">
        <f t="shared" si="34"/>
        <v>18</v>
      </c>
      <c r="P33" s="30">
        <f t="shared" si="29"/>
        <v>2130</v>
      </c>
      <c r="Q33" s="30">
        <f>Q125+Q145+Q164+Q88</f>
        <v>3165</v>
      </c>
      <c r="R33" s="30">
        <f>R125+R145+R164+R88</f>
        <v>8701</v>
      </c>
      <c r="S33" s="30">
        <f>S125+S145+S164+S88</f>
        <v>2931</v>
      </c>
      <c r="T33" s="3"/>
    </row>
    <row r="34" spans="2:19" ht="13.5">
      <c r="B34" s="33">
        <v>28</v>
      </c>
      <c r="C34" s="34" t="s">
        <v>43</v>
      </c>
      <c r="D34" s="35">
        <f>D89+D126+D146+D165+D166</f>
        <v>53429</v>
      </c>
      <c r="E34" s="35">
        <f>E89+E126+E146+E165+E166</f>
        <v>50225</v>
      </c>
      <c r="F34" s="35">
        <f>F89+F126+F146+F165+F166</f>
        <v>3534</v>
      </c>
      <c r="G34" s="36">
        <f t="shared" si="0"/>
        <v>0.07036336485813838</v>
      </c>
      <c r="H34" s="36">
        <f t="shared" si="1"/>
        <v>0.2887008461921354</v>
      </c>
      <c r="I34" s="35">
        <f aca="true" t="shared" si="35" ref="I34:O34">I89+I126+I146+I165+I166</f>
        <v>12255</v>
      </c>
      <c r="J34" s="35">
        <f t="shared" si="35"/>
        <v>13594</v>
      </c>
      <c r="K34" s="35">
        <f t="shared" si="35"/>
        <v>33</v>
      </c>
      <c r="L34" s="30">
        <f t="shared" si="35"/>
        <v>988</v>
      </c>
      <c r="M34" s="30">
        <f t="shared" si="35"/>
        <v>145</v>
      </c>
      <c r="N34" s="30">
        <f t="shared" si="35"/>
        <v>62</v>
      </c>
      <c r="O34" s="30">
        <f t="shared" si="35"/>
        <v>0</v>
      </c>
      <c r="P34" s="35">
        <f t="shared" si="29"/>
        <v>1195</v>
      </c>
      <c r="Q34" s="35">
        <f>Q89+Q126+Q146+Q165+Q166</f>
        <v>1223</v>
      </c>
      <c r="R34" s="35">
        <f>R89+R126+R146+R165+R166</f>
        <v>5968</v>
      </c>
      <c r="S34" s="35">
        <f>S89+S126+S146+S165+S166</f>
        <v>1691</v>
      </c>
    </row>
    <row r="35" spans="2:19" ht="13.5">
      <c r="B35" s="33">
        <v>29</v>
      </c>
      <c r="C35" s="34" t="s">
        <v>44</v>
      </c>
      <c r="D35" s="35">
        <f>D147+D90</f>
        <v>12903</v>
      </c>
      <c r="E35" s="35">
        <f>E147+E90</f>
        <v>11271</v>
      </c>
      <c r="F35" s="35">
        <f>F147+F90</f>
        <v>697</v>
      </c>
      <c r="G35" s="36">
        <f t="shared" si="0"/>
        <v>0.06184012066365008</v>
      </c>
      <c r="H35" s="36">
        <f t="shared" si="1"/>
        <v>0.21293585307426138</v>
      </c>
      <c r="I35" s="35">
        <f aca="true" t="shared" si="36" ref="I35:O35">I147+I90</f>
        <v>580</v>
      </c>
      <c r="J35" s="35">
        <f t="shared" si="36"/>
        <v>2456</v>
      </c>
      <c r="K35" s="35">
        <f t="shared" si="36"/>
        <v>9</v>
      </c>
      <c r="L35" s="30">
        <f t="shared" si="36"/>
        <v>223</v>
      </c>
      <c r="M35" s="30">
        <f t="shared" si="36"/>
        <v>24</v>
      </c>
      <c r="N35" s="30">
        <f t="shared" si="36"/>
        <v>11</v>
      </c>
      <c r="O35" s="30">
        <f t="shared" si="36"/>
        <v>0</v>
      </c>
      <c r="P35" s="35">
        <f t="shared" si="29"/>
        <v>258</v>
      </c>
      <c r="Q35" s="35">
        <f>Q147+Q90</f>
        <v>121</v>
      </c>
      <c r="R35" s="35">
        <f>R147+R90</f>
        <v>1154</v>
      </c>
      <c r="S35" s="35">
        <f>S147+S90</f>
        <v>330</v>
      </c>
    </row>
    <row r="36" spans="2:19" ht="13.5">
      <c r="B36" s="33">
        <v>30</v>
      </c>
      <c r="C36" s="29" t="s">
        <v>45</v>
      </c>
      <c r="D36" s="35">
        <f>D91+D148</f>
        <v>9383</v>
      </c>
      <c r="E36" s="35">
        <f>E91+E148</f>
        <v>8719</v>
      </c>
      <c r="F36" s="35">
        <f>F91+F148</f>
        <v>748</v>
      </c>
      <c r="G36" s="36">
        <f t="shared" si="0"/>
        <v>0.08578965477692396</v>
      </c>
      <c r="H36" s="36">
        <f t="shared" si="1"/>
        <v>0.2867301296020186</v>
      </c>
      <c r="I36" s="35">
        <f aca="true" t="shared" si="37" ref="I36:O36">I91+I148</f>
        <v>1368</v>
      </c>
      <c r="J36" s="35">
        <f t="shared" si="37"/>
        <v>1912</v>
      </c>
      <c r="K36" s="35">
        <f t="shared" si="37"/>
        <v>13</v>
      </c>
      <c r="L36" s="30">
        <f t="shared" si="37"/>
        <v>218</v>
      </c>
      <c r="M36" s="30">
        <f t="shared" si="37"/>
        <v>25</v>
      </c>
      <c r="N36" s="30">
        <f t="shared" si="37"/>
        <v>17</v>
      </c>
      <c r="O36" s="30">
        <f t="shared" si="37"/>
        <v>0</v>
      </c>
      <c r="P36" s="35">
        <f t="shared" si="29"/>
        <v>260</v>
      </c>
      <c r="Q36" s="35">
        <f>Q91+Q148</f>
        <v>170</v>
      </c>
      <c r="R36" s="35">
        <f>R91+R148</f>
        <v>706</v>
      </c>
      <c r="S36" s="35">
        <f>S91+S148</f>
        <v>55</v>
      </c>
    </row>
    <row r="37" spans="2:19" ht="13.5">
      <c r="B37" s="33">
        <v>31</v>
      </c>
      <c r="C37" s="34" t="s">
        <v>46</v>
      </c>
      <c r="D37" s="35">
        <f aca="true" t="shared" si="38" ref="D37:F38">D92</f>
        <v>5660</v>
      </c>
      <c r="E37" s="35">
        <f t="shared" si="38"/>
        <v>5412</v>
      </c>
      <c r="F37" s="35">
        <f t="shared" si="38"/>
        <v>489</v>
      </c>
      <c r="G37" s="36">
        <f t="shared" si="0"/>
        <v>0.09035476718403547</v>
      </c>
      <c r="H37" s="36">
        <f t="shared" si="1"/>
        <v>0.29563932002956395</v>
      </c>
      <c r="I37" s="35">
        <f aca="true" t="shared" si="39" ref="I37:O38">I92</f>
        <v>146</v>
      </c>
      <c r="J37" s="35">
        <f t="shared" si="39"/>
        <v>16</v>
      </c>
      <c r="K37" s="35">
        <f t="shared" si="39"/>
        <v>9</v>
      </c>
      <c r="L37" s="30">
        <f t="shared" si="39"/>
        <v>146</v>
      </c>
      <c r="M37" s="30">
        <f t="shared" si="39"/>
        <v>16</v>
      </c>
      <c r="N37" s="30">
        <f t="shared" si="39"/>
        <v>9</v>
      </c>
      <c r="O37" s="30">
        <f t="shared" si="39"/>
        <v>2</v>
      </c>
      <c r="P37" s="35">
        <f t="shared" si="29"/>
        <v>173</v>
      </c>
      <c r="Q37" s="35">
        <f aca="true" t="shared" si="40" ref="Q37:S38">Q92</f>
        <v>175</v>
      </c>
      <c r="R37" s="35">
        <f t="shared" si="40"/>
        <v>837</v>
      </c>
      <c r="S37" s="35">
        <f t="shared" si="40"/>
        <v>1263</v>
      </c>
    </row>
    <row r="38" spans="1:20" s="32" customFormat="1" ht="13.5">
      <c r="A38" s="3"/>
      <c r="B38" s="28">
        <v>32</v>
      </c>
      <c r="C38" s="29" t="s">
        <v>47</v>
      </c>
      <c r="D38" s="30">
        <f t="shared" si="38"/>
        <v>6155</v>
      </c>
      <c r="E38" s="30">
        <f t="shared" si="38"/>
        <v>6115</v>
      </c>
      <c r="F38" s="30">
        <f t="shared" si="38"/>
        <v>804</v>
      </c>
      <c r="G38" s="31">
        <f t="shared" si="0"/>
        <v>0.13147996729354047</v>
      </c>
      <c r="H38" s="31">
        <f t="shared" si="1"/>
        <v>0.3761242845461979</v>
      </c>
      <c r="I38" s="30">
        <f t="shared" si="39"/>
        <v>221</v>
      </c>
      <c r="J38" s="30">
        <f t="shared" si="39"/>
        <v>23</v>
      </c>
      <c r="K38" s="30">
        <f t="shared" si="39"/>
        <v>25</v>
      </c>
      <c r="L38" s="30">
        <f t="shared" si="39"/>
        <v>221</v>
      </c>
      <c r="M38" s="30">
        <f t="shared" si="39"/>
        <v>23</v>
      </c>
      <c r="N38" s="30">
        <f t="shared" si="39"/>
        <v>25</v>
      </c>
      <c r="O38" s="30">
        <f t="shared" si="39"/>
        <v>28</v>
      </c>
      <c r="P38" s="30">
        <f t="shared" si="29"/>
        <v>297</v>
      </c>
      <c r="Q38" s="30">
        <f t="shared" si="40"/>
        <v>46</v>
      </c>
      <c r="R38" s="30">
        <f t="shared" si="40"/>
        <v>794</v>
      </c>
      <c r="S38" s="30">
        <f t="shared" si="40"/>
        <v>241</v>
      </c>
      <c r="T38" s="3"/>
    </row>
    <row r="39" spans="2:19" ht="13.5">
      <c r="B39" s="33">
        <v>33</v>
      </c>
      <c r="C39" s="34" t="s">
        <v>48</v>
      </c>
      <c r="D39" s="35">
        <f>D94+D149+D150</f>
        <v>18823</v>
      </c>
      <c r="E39" s="35">
        <f>E94+E149+E150</f>
        <v>16094</v>
      </c>
      <c r="F39" s="35">
        <f>F94+F149+F150</f>
        <v>1521</v>
      </c>
      <c r="G39" s="36">
        <f t="shared" si="0"/>
        <v>0.09450726978998385</v>
      </c>
      <c r="H39" s="36">
        <f t="shared" si="1"/>
        <v>0.2796073070709581</v>
      </c>
      <c r="I39" s="35">
        <f aca="true" t="shared" si="41" ref="I39:O39">I94+I149+I150</f>
        <v>1981</v>
      </c>
      <c r="J39" s="35">
        <f t="shared" si="41"/>
        <v>2042</v>
      </c>
      <c r="K39" s="35">
        <f t="shared" si="41"/>
        <v>5544</v>
      </c>
      <c r="L39" s="30">
        <f t="shared" si="41"/>
        <v>415</v>
      </c>
      <c r="M39" s="30">
        <f t="shared" si="41"/>
        <v>45</v>
      </c>
      <c r="N39" s="30">
        <f t="shared" si="41"/>
        <v>40</v>
      </c>
      <c r="O39" s="30">
        <f t="shared" si="41"/>
        <v>5</v>
      </c>
      <c r="P39" s="35">
        <f t="shared" si="29"/>
        <v>505</v>
      </c>
      <c r="Q39" s="35">
        <f>Q94+Q149+Q150</f>
        <v>361</v>
      </c>
      <c r="R39" s="35">
        <f>R94+R149+R150</f>
        <v>1152</v>
      </c>
      <c r="S39" s="35">
        <f>S94+S149+S150</f>
        <v>718</v>
      </c>
    </row>
    <row r="40" spans="1:20" s="32" customFormat="1" ht="13.5">
      <c r="A40" s="3"/>
      <c r="B40" s="28">
        <v>34</v>
      </c>
      <c r="C40" s="29" t="s">
        <v>49</v>
      </c>
      <c r="D40" s="30">
        <f>D151+D95+D127+D167</f>
        <v>27573</v>
      </c>
      <c r="E40" s="30">
        <f>E151+E95+E127+E167</f>
        <v>24609</v>
      </c>
      <c r="F40" s="30">
        <f>F151+F95+F127+F167</f>
        <v>1909</v>
      </c>
      <c r="G40" s="31">
        <f t="shared" si="0"/>
        <v>0.07757324556056727</v>
      </c>
      <c r="H40" s="31">
        <f t="shared" si="1"/>
        <v>0.18692348327847536</v>
      </c>
      <c r="I40" s="30">
        <f aca="true" t="shared" si="42" ref="I40:O40">I151+I95+I127+I167</f>
        <v>9605</v>
      </c>
      <c r="J40" s="30">
        <f t="shared" si="42"/>
        <v>6040</v>
      </c>
      <c r="K40" s="30">
        <f t="shared" si="42"/>
        <v>22</v>
      </c>
      <c r="L40" s="30">
        <f t="shared" si="42"/>
        <v>563</v>
      </c>
      <c r="M40" s="30">
        <f t="shared" si="42"/>
        <v>46</v>
      </c>
      <c r="N40" s="30">
        <f t="shared" si="42"/>
        <v>32</v>
      </c>
      <c r="O40" s="30">
        <f t="shared" si="42"/>
        <v>0</v>
      </c>
      <c r="P40" s="30">
        <v>240</v>
      </c>
      <c r="Q40" s="30">
        <f>Q151+Q95+Q127+Q167</f>
        <v>354</v>
      </c>
      <c r="R40" s="30">
        <f>R151+R95+R127+R167</f>
        <v>1737</v>
      </c>
      <c r="S40" s="30">
        <f>S151+S95+S127+S167</f>
        <v>321</v>
      </c>
      <c r="T40" s="3"/>
    </row>
    <row r="41" spans="2:19" ht="13.5">
      <c r="B41" s="33">
        <v>35</v>
      </c>
      <c r="C41" s="34" t="s">
        <v>50</v>
      </c>
      <c r="D41" s="35">
        <f>D96+D168</f>
        <v>13105</v>
      </c>
      <c r="E41" s="35">
        <f>E96+E168</f>
        <v>12249</v>
      </c>
      <c r="F41" s="35">
        <f>F96+F168</f>
        <v>1365</v>
      </c>
      <c r="G41" s="36">
        <f t="shared" si="0"/>
        <v>0.11143766838109233</v>
      </c>
      <c r="H41" s="36">
        <f t="shared" si="1"/>
        <v>0.3918687239774675</v>
      </c>
      <c r="I41" s="35">
        <f aca="true" t="shared" si="43" ref="I41:O41">I96+I168</f>
        <v>2068</v>
      </c>
      <c r="J41" s="35">
        <f t="shared" si="43"/>
        <v>170</v>
      </c>
      <c r="K41" s="35">
        <f t="shared" si="43"/>
        <v>23</v>
      </c>
      <c r="L41" s="30">
        <f t="shared" si="43"/>
        <v>358</v>
      </c>
      <c r="M41" s="30">
        <f t="shared" si="43"/>
        <v>48</v>
      </c>
      <c r="N41" s="30">
        <f t="shared" si="43"/>
        <v>26</v>
      </c>
      <c r="O41" s="30">
        <f t="shared" si="43"/>
        <v>2</v>
      </c>
      <c r="P41" s="35">
        <f aca="true" t="shared" si="44" ref="P41:P49">SUM(L41:O41)</f>
        <v>434</v>
      </c>
      <c r="Q41" s="35">
        <f>Q96+Q168</f>
        <v>73</v>
      </c>
      <c r="R41" s="35">
        <f>R96+R168</f>
        <v>936</v>
      </c>
      <c r="S41" s="35">
        <f>S96+S168</f>
        <v>208</v>
      </c>
    </row>
    <row r="42" spans="2:19" ht="13.5">
      <c r="B42" s="33">
        <v>36</v>
      </c>
      <c r="C42" s="34" t="s">
        <v>51</v>
      </c>
      <c r="D42" s="35">
        <f>D97</f>
        <v>7010</v>
      </c>
      <c r="E42" s="35">
        <f>E97</f>
        <v>6410</v>
      </c>
      <c r="F42" s="35">
        <f>F97</f>
        <v>747</v>
      </c>
      <c r="G42" s="36">
        <f t="shared" si="0"/>
        <v>0.11653666146645866</v>
      </c>
      <c r="H42" s="36">
        <f t="shared" si="1"/>
        <v>0.35881435257410293</v>
      </c>
      <c r="I42" s="35">
        <f aca="true" t="shared" si="45" ref="I42:O42">I97</f>
        <v>232</v>
      </c>
      <c r="J42" s="35">
        <f t="shared" si="45"/>
        <v>23</v>
      </c>
      <c r="K42" s="35">
        <f t="shared" si="45"/>
        <v>19</v>
      </c>
      <c r="L42" s="30">
        <f t="shared" si="45"/>
        <v>232</v>
      </c>
      <c r="M42" s="30">
        <f t="shared" si="45"/>
        <v>23</v>
      </c>
      <c r="N42" s="30">
        <f t="shared" si="45"/>
        <v>19</v>
      </c>
      <c r="O42" s="30">
        <f t="shared" si="45"/>
        <v>0</v>
      </c>
      <c r="P42" s="35">
        <f t="shared" si="44"/>
        <v>274</v>
      </c>
      <c r="Q42" s="35">
        <f>Q97</f>
        <v>170</v>
      </c>
      <c r="R42" s="35">
        <f>R97</f>
        <v>1339</v>
      </c>
      <c r="S42" s="35">
        <f>S97</f>
        <v>365</v>
      </c>
    </row>
    <row r="43" spans="2:19" ht="13.5">
      <c r="B43" s="33">
        <v>37</v>
      </c>
      <c r="C43" s="34" t="s">
        <v>52</v>
      </c>
      <c r="D43" s="35">
        <f>D98+D152</f>
        <v>9711</v>
      </c>
      <c r="E43" s="35">
        <f>E98+E152</f>
        <v>8714</v>
      </c>
      <c r="F43" s="35">
        <f>F98+F152</f>
        <v>932</v>
      </c>
      <c r="G43" s="36">
        <f t="shared" si="0"/>
        <v>0.10695432637135643</v>
      </c>
      <c r="H43" s="36">
        <f t="shared" si="1"/>
        <v>0.33279779664907044</v>
      </c>
      <c r="I43" s="35">
        <f aca="true" t="shared" si="46" ref="I43:O43">I98+I152</f>
        <v>1319</v>
      </c>
      <c r="J43" s="35">
        <f t="shared" si="46"/>
        <v>1823</v>
      </c>
      <c r="K43" s="35">
        <f t="shared" si="46"/>
        <v>8</v>
      </c>
      <c r="L43" s="30">
        <f t="shared" si="46"/>
        <v>257</v>
      </c>
      <c r="M43" s="30">
        <f t="shared" si="46"/>
        <v>29</v>
      </c>
      <c r="N43" s="30">
        <f t="shared" si="46"/>
        <v>27</v>
      </c>
      <c r="O43" s="30">
        <f t="shared" si="46"/>
        <v>10</v>
      </c>
      <c r="P43" s="35">
        <f t="shared" si="44"/>
        <v>323</v>
      </c>
      <c r="Q43" s="35">
        <f>Q98+Q152</f>
        <v>381</v>
      </c>
      <c r="R43" s="35">
        <f>R98+R152</f>
        <v>930</v>
      </c>
      <c r="S43" s="35">
        <f>S98+S152</f>
        <v>170</v>
      </c>
    </row>
    <row r="44" spans="1:20" s="38" customFormat="1" ht="13.5">
      <c r="A44" s="1"/>
      <c r="B44" s="33">
        <v>38</v>
      </c>
      <c r="C44" s="34" t="s">
        <v>53</v>
      </c>
      <c r="D44" s="35">
        <f>D153+D99</f>
        <v>13076</v>
      </c>
      <c r="E44" s="35">
        <f>E153+E99</f>
        <v>11364</v>
      </c>
      <c r="F44" s="35">
        <f>F153+F99</f>
        <v>1135</v>
      </c>
      <c r="G44" s="36">
        <f t="shared" si="0"/>
        <v>0.09987680394227384</v>
      </c>
      <c r="H44" s="36">
        <f t="shared" si="1"/>
        <v>0.3519887363604365</v>
      </c>
      <c r="I44" s="35">
        <f aca="true" t="shared" si="47" ref="I44:O44">I153+I99</f>
        <v>3977</v>
      </c>
      <c r="J44" s="35">
        <f t="shared" si="47"/>
        <v>83</v>
      </c>
      <c r="K44" s="35">
        <f t="shared" si="47"/>
        <v>35</v>
      </c>
      <c r="L44" s="30">
        <f t="shared" si="47"/>
        <v>295</v>
      </c>
      <c r="M44" s="30">
        <f t="shared" si="47"/>
        <v>40</v>
      </c>
      <c r="N44" s="30">
        <f t="shared" si="47"/>
        <v>37</v>
      </c>
      <c r="O44" s="30">
        <f t="shared" si="47"/>
        <v>42</v>
      </c>
      <c r="P44" s="35">
        <f t="shared" si="44"/>
        <v>414</v>
      </c>
      <c r="Q44" s="35">
        <f>Q153+Q99</f>
        <v>36</v>
      </c>
      <c r="R44" s="35">
        <f>R153+R99</f>
        <v>1346</v>
      </c>
      <c r="S44" s="35">
        <f>S153+S99</f>
        <v>221</v>
      </c>
      <c r="T44" s="1"/>
    </row>
    <row r="45" spans="2:19" ht="13.5">
      <c r="B45" s="33">
        <v>39</v>
      </c>
      <c r="C45" s="29" t="s">
        <v>54</v>
      </c>
      <c r="D45" s="35">
        <f>D100+D154</f>
        <v>6916</v>
      </c>
      <c r="E45" s="35">
        <f>E100+E154</f>
        <v>5621</v>
      </c>
      <c r="F45" s="35">
        <f>F100+F154</f>
        <v>825</v>
      </c>
      <c r="G45" s="36">
        <f t="shared" si="0"/>
        <v>0.14677103718199608</v>
      </c>
      <c r="H45" s="36">
        <f t="shared" si="1"/>
        <v>0.48034157623198726</v>
      </c>
      <c r="I45" s="35">
        <f aca="true" t="shared" si="48" ref="I45:O45">I100+I154</f>
        <v>2223</v>
      </c>
      <c r="J45" s="35">
        <f t="shared" si="48"/>
        <v>335</v>
      </c>
      <c r="K45" s="35">
        <f t="shared" si="48"/>
        <v>6</v>
      </c>
      <c r="L45" s="30">
        <f t="shared" si="48"/>
        <v>204</v>
      </c>
      <c r="M45" s="30">
        <f t="shared" si="48"/>
        <v>27</v>
      </c>
      <c r="N45" s="30">
        <f t="shared" si="48"/>
        <v>18</v>
      </c>
      <c r="O45" s="30">
        <f t="shared" si="48"/>
        <v>1</v>
      </c>
      <c r="P45" s="35">
        <f t="shared" si="44"/>
        <v>250</v>
      </c>
      <c r="Q45" s="35">
        <f>Q100+Q154</f>
        <v>169</v>
      </c>
      <c r="R45" s="35">
        <f>R100+R154</f>
        <v>738</v>
      </c>
      <c r="S45" s="35">
        <f>S100+S154</f>
        <v>90</v>
      </c>
    </row>
    <row r="46" spans="2:19" ht="13.5">
      <c r="B46" s="33">
        <v>40</v>
      </c>
      <c r="C46" s="34" t="s">
        <v>55</v>
      </c>
      <c r="D46" s="35">
        <f>D169+D129+D128+D101</f>
        <v>47330</v>
      </c>
      <c r="E46" s="35">
        <f>E169+E129+E128+E101</f>
        <v>39208</v>
      </c>
      <c r="F46" s="35">
        <f>F169+F129+F128+F101</f>
        <v>6463</v>
      </c>
      <c r="G46" s="36">
        <f t="shared" si="0"/>
        <v>0.16483880840644766</v>
      </c>
      <c r="H46" s="36">
        <f t="shared" si="1"/>
        <v>0.6503774739849011</v>
      </c>
      <c r="I46" s="35">
        <f aca="true" t="shared" si="49" ref="I46:O46">I169+I129+I128+I101</f>
        <v>14116</v>
      </c>
      <c r="J46" s="35">
        <f t="shared" si="49"/>
        <v>4262</v>
      </c>
      <c r="K46" s="35">
        <f t="shared" si="49"/>
        <v>56</v>
      </c>
      <c r="L46" s="30">
        <f t="shared" si="49"/>
        <v>1579</v>
      </c>
      <c r="M46" s="30">
        <f t="shared" si="49"/>
        <v>255</v>
      </c>
      <c r="N46" s="30">
        <f t="shared" si="49"/>
        <v>100</v>
      </c>
      <c r="O46" s="30">
        <f t="shared" si="49"/>
        <v>0</v>
      </c>
      <c r="P46" s="35">
        <f t="shared" si="44"/>
        <v>1934</v>
      </c>
      <c r="Q46" s="35">
        <f>Q169+Q129+Q128+Q101</f>
        <v>1225</v>
      </c>
      <c r="R46" s="35">
        <f>R169+R129+R128+R101</f>
        <v>2910</v>
      </c>
      <c r="S46" s="35">
        <f>S169+S129+S128+S101</f>
        <v>855</v>
      </c>
    </row>
    <row r="47" spans="2:19" ht="13.5">
      <c r="B47" s="33">
        <v>41</v>
      </c>
      <c r="C47" s="34" t="s">
        <v>56</v>
      </c>
      <c r="D47" s="35">
        <f>D102</f>
        <v>8649</v>
      </c>
      <c r="E47" s="35">
        <f>E102</f>
        <v>8066</v>
      </c>
      <c r="F47" s="35">
        <f>F102</f>
        <v>1148</v>
      </c>
      <c r="G47" s="36">
        <f t="shared" si="0"/>
        <v>0.1423258120505827</v>
      </c>
      <c r="H47" s="36">
        <f t="shared" si="1"/>
        <v>0.65707909744607</v>
      </c>
      <c r="I47" s="35">
        <f aca="true" t="shared" si="50" ref="I47:O47">I102</f>
        <v>307</v>
      </c>
      <c r="J47" s="35">
        <f t="shared" si="50"/>
        <v>53</v>
      </c>
      <c r="K47" s="35">
        <f t="shared" si="50"/>
        <v>21</v>
      </c>
      <c r="L47" s="30">
        <f t="shared" si="50"/>
        <v>307</v>
      </c>
      <c r="M47" s="30">
        <f t="shared" si="50"/>
        <v>53</v>
      </c>
      <c r="N47" s="30">
        <f t="shared" si="50"/>
        <v>21</v>
      </c>
      <c r="O47" s="30">
        <f t="shared" si="50"/>
        <v>0</v>
      </c>
      <c r="P47" s="35">
        <f t="shared" si="44"/>
        <v>381</v>
      </c>
      <c r="Q47" s="35">
        <f>Q102</f>
        <v>92</v>
      </c>
      <c r="R47" s="35">
        <f>R102</f>
        <v>1423</v>
      </c>
      <c r="S47" s="35">
        <f>S102</f>
        <v>198</v>
      </c>
    </row>
    <row r="48" spans="2:19" ht="13.5">
      <c r="B48" s="33">
        <v>42</v>
      </c>
      <c r="C48" s="34" t="s">
        <v>57</v>
      </c>
      <c r="D48" s="35">
        <f>D103+D170+D155</f>
        <v>14125</v>
      </c>
      <c r="E48" s="35">
        <f>E103+E170+E155</f>
        <v>13192</v>
      </c>
      <c r="F48" s="35">
        <f>F103+F170+F155</f>
        <v>3431</v>
      </c>
      <c r="G48" s="36">
        <f t="shared" si="0"/>
        <v>0.2600818677986659</v>
      </c>
      <c r="H48" s="36">
        <f t="shared" si="1"/>
        <v>0.7883565797453002</v>
      </c>
      <c r="I48" s="35">
        <f aca="true" t="shared" si="51" ref="I48:O48">I103+I170+I155</f>
        <v>2738</v>
      </c>
      <c r="J48" s="35">
        <f t="shared" si="51"/>
        <v>3154</v>
      </c>
      <c r="K48" s="35">
        <f t="shared" si="51"/>
        <v>28</v>
      </c>
      <c r="L48" s="30">
        <f t="shared" si="51"/>
        <v>670</v>
      </c>
      <c r="M48" s="30">
        <f t="shared" si="51"/>
        <v>104</v>
      </c>
      <c r="N48" s="30">
        <f t="shared" si="51"/>
        <v>36</v>
      </c>
      <c r="O48" s="30">
        <f t="shared" si="51"/>
        <v>0</v>
      </c>
      <c r="P48" s="35">
        <f t="shared" si="44"/>
        <v>810</v>
      </c>
      <c r="Q48" s="35">
        <f>Q103+Q170+Q155</f>
        <v>658</v>
      </c>
      <c r="R48" s="35">
        <f>R103+R170+R155</f>
        <v>1429</v>
      </c>
      <c r="S48" s="35">
        <f>S103+S170+S155</f>
        <v>473</v>
      </c>
    </row>
    <row r="49" spans="2:19" ht="13.5">
      <c r="B49" s="33">
        <v>43</v>
      </c>
      <c r="C49" s="34" t="s">
        <v>58</v>
      </c>
      <c r="D49" s="35">
        <f>D156+D104</f>
        <v>17215</v>
      </c>
      <c r="E49" s="35">
        <f>E156+E104</f>
        <v>16278</v>
      </c>
      <c r="F49" s="35">
        <f>F156+F104</f>
        <v>2915</v>
      </c>
      <c r="G49" s="36">
        <f t="shared" si="0"/>
        <v>0.17907605356923456</v>
      </c>
      <c r="H49" s="36">
        <f t="shared" si="1"/>
        <v>0.6573289101855265</v>
      </c>
      <c r="I49" s="35">
        <f aca="true" t="shared" si="52" ref="I49:O49">I156+I104</f>
        <v>1394</v>
      </c>
      <c r="J49" s="35">
        <f t="shared" si="52"/>
        <v>5295</v>
      </c>
      <c r="K49" s="35">
        <f t="shared" si="52"/>
        <v>28</v>
      </c>
      <c r="L49" s="30">
        <f t="shared" si="52"/>
        <v>793</v>
      </c>
      <c r="M49" s="30">
        <f t="shared" si="52"/>
        <v>107</v>
      </c>
      <c r="N49" s="30">
        <f t="shared" si="52"/>
        <v>36</v>
      </c>
      <c r="O49" s="30">
        <f t="shared" si="52"/>
        <v>3</v>
      </c>
      <c r="P49" s="35">
        <f t="shared" si="44"/>
        <v>939</v>
      </c>
      <c r="Q49" s="35">
        <f>Q156+Q104</f>
        <v>1687</v>
      </c>
      <c r="R49" s="35">
        <f>R156+R104</f>
        <v>3046</v>
      </c>
      <c r="S49" s="35">
        <f>S156+S104</f>
        <v>731</v>
      </c>
    </row>
    <row r="50" spans="1:20" s="32" customFormat="1" ht="13.5">
      <c r="A50" s="3"/>
      <c r="B50" s="28">
        <v>44</v>
      </c>
      <c r="C50" s="29" t="s">
        <v>59</v>
      </c>
      <c r="D50" s="30">
        <f>D105+D157</f>
        <v>10807</v>
      </c>
      <c r="E50" s="30">
        <f>E105+E157</f>
        <v>9480</v>
      </c>
      <c r="F50" s="30">
        <f>F105+F157</f>
        <v>1489</v>
      </c>
      <c r="G50" s="31">
        <f t="shared" si="0"/>
        <v>0.15706751054852322</v>
      </c>
      <c r="H50" s="31">
        <f t="shared" si="1"/>
        <v>0.4957805907172996</v>
      </c>
      <c r="I50" s="30">
        <f aca="true" t="shared" si="53" ref="I50:O50">I105+I157</f>
        <v>1988</v>
      </c>
      <c r="J50" s="30">
        <f t="shared" si="53"/>
        <v>2313</v>
      </c>
      <c r="K50" s="30">
        <f t="shared" si="53"/>
        <v>9</v>
      </c>
      <c r="L50" s="30">
        <f t="shared" si="53"/>
        <v>412</v>
      </c>
      <c r="M50" s="30">
        <f t="shared" si="53"/>
        <v>47</v>
      </c>
      <c r="N50" s="30">
        <f t="shared" si="53"/>
        <v>21</v>
      </c>
      <c r="O50" s="30">
        <f t="shared" si="53"/>
        <v>0</v>
      </c>
      <c r="P50" s="30">
        <v>259</v>
      </c>
      <c r="Q50" s="30">
        <f>Q105+Q157</f>
        <v>649</v>
      </c>
      <c r="R50" s="30">
        <f>R105+R157</f>
        <v>906</v>
      </c>
      <c r="S50" s="30">
        <f>S105+S157</f>
        <v>242</v>
      </c>
      <c r="T50" s="3"/>
    </row>
    <row r="51" spans="1:20" s="38" customFormat="1" ht="13.5">
      <c r="A51" s="1"/>
      <c r="B51" s="33">
        <v>45</v>
      </c>
      <c r="C51" s="34" t="s">
        <v>60</v>
      </c>
      <c r="D51" s="35">
        <f>D158+D106</f>
        <v>10999</v>
      </c>
      <c r="E51" s="35">
        <f>E158+E106</f>
        <v>9711</v>
      </c>
      <c r="F51" s="35">
        <f>F158+F106</f>
        <v>1852</v>
      </c>
      <c r="G51" s="31">
        <f t="shared" si="0"/>
        <v>0.1907115642055401</v>
      </c>
      <c r="H51" s="31">
        <f t="shared" si="1"/>
        <v>0.7414272474513438</v>
      </c>
      <c r="I51" s="35">
        <f aca="true" t="shared" si="54" ref="I51:O51">I158+I106</f>
        <v>2233</v>
      </c>
      <c r="J51" s="35">
        <f t="shared" si="54"/>
        <v>679</v>
      </c>
      <c r="K51" s="35">
        <f t="shared" si="54"/>
        <v>16</v>
      </c>
      <c r="L51" s="30">
        <f t="shared" si="54"/>
        <v>492</v>
      </c>
      <c r="M51" s="30">
        <f t="shared" si="54"/>
        <v>72</v>
      </c>
      <c r="N51" s="30">
        <f t="shared" si="54"/>
        <v>33</v>
      </c>
      <c r="O51" s="30">
        <f t="shared" si="54"/>
        <v>10</v>
      </c>
      <c r="P51" s="35">
        <v>348</v>
      </c>
      <c r="Q51" s="35">
        <f>Q158+Q106</f>
        <v>449</v>
      </c>
      <c r="R51" s="35">
        <f>R158+R106</f>
        <v>879</v>
      </c>
      <c r="S51" s="35">
        <f>S158+S106</f>
        <v>292</v>
      </c>
      <c r="T51" s="1"/>
    </row>
    <row r="52" spans="2:19" ht="13.5">
      <c r="B52" s="33">
        <v>46</v>
      </c>
      <c r="C52" s="34" t="s">
        <v>61</v>
      </c>
      <c r="D52" s="35">
        <f>D107+D159</f>
        <v>16155</v>
      </c>
      <c r="E52" s="35">
        <f>E107+E159</f>
        <v>15009</v>
      </c>
      <c r="F52" s="35">
        <f>F107+F159</f>
        <v>3120</v>
      </c>
      <c r="G52" s="36">
        <f t="shared" si="0"/>
        <v>0.20787527483509893</v>
      </c>
      <c r="H52" s="36">
        <f t="shared" si="1"/>
        <v>0.8128456259577586</v>
      </c>
      <c r="I52" s="35">
        <f aca="true" t="shared" si="55" ref="I52:O52">I107+I159</f>
        <v>4790</v>
      </c>
      <c r="J52" s="35">
        <f t="shared" si="55"/>
        <v>520</v>
      </c>
      <c r="K52" s="35">
        <f t="shared" si="55"/>
        <v>45</v>
      </c>
      <c r="L52" s="30">
        <f t="shared" si="55"/>
        <v>830</v>
      </c>
      <c r="M52" s="30">
        <f t="shared" si="55"/>
        <v>122</v>
      </c>
      <c r="N52" s="30">
        <f t="shared" si="55"/>
        <v>58</v>
      </c>
      <c r="O52" s="30">
        <f t="shared" si="55"/>
        <v>0</v>
      </c>
      <c r="P52" s="35">
        <f>SUM(L52:O52)</f>
        <v>1010</v>
      </c>
      <c r="Q52" s="35">
        <f>Q107+Q159</f>
        <v>197</v>
      </c>
      <c r="R52" s="35">
        <f>R107+R159</f>
        <v>1180</v>
      </c>
      <c r="S52" s="35">
        <f>S107+S159</f>
        <v>26</v>
      </c>
    </row>
    <row r="53" spans="2:19" ht="13.5">
      <c r="B53" s="33">
        <v>47</v>
      </c>
      <c r="C53" s="34" t="s">
        <v>62</v>
      </c>
      <c r="D53" s="35">
        <f>D108</f>
        <v>16833</v>
      </c>
      <c r="E53" s="35">
        <f>E108</f>
        <v>14018</v>
      </c>
      <c r="F53" s="35">
        <f>F108</f>
        <v>2980</v>
      </c>
      <c r="G53" s="36">
        <f t="shared" si="0"/>
        <v>0.21258382080182622</v>
      </c>
      <c r="H53" s="36">
        <f t="shared" si="1"/>
        <v>0.7918390640604936</v>
      </c>
      <c r="I53" s="35">
        <f aca="true" t="shared" si="56" ref="I53:O53">I108</f>
        <v>779</v>
      </c>
      <c r="J53" s="35">
        <f t="shared" si="56"/>
        <v>111</v>
      </c>
      <c r="K53" s="35">
        <f t="shared" si="56"/>
        <v>47</v>
      </c>
      <c r="L53" s="30">
        <f t="shared" si="56"/>
        <v>779</v>
      </c>
      <c r="M53" s="30">
        <f t="shared" si="56"/>
        <v>111</v>
      </c>
      <c r="N53" s="30">
        <f t="shared" si="56"/>
        <v>47</v>
      </c>
      <c r="O53" s="30">
        <f t="shared" si="56"/>
        <v>46</v>
      </c>
      <c r="P53" s="35">
        <v>983</v>
      </c>
      <c r="Q53" s="35">
        <f>Q108</f>
        <v>245</v>
      </c>
      <c r="R53" s="35">
        <f>R108</f>
        <v>1124</v>
      </c>
      <c r="S53" s="35">
        <f>S108</f>
        <v>199</v>
      </c>
    </row>
    <row r="54" spans="2:19" ht="13.5">
      <c r="B54" s="39"/>
      <c r="C54" s="40"/>
      <c r="D54" s="35"/>
      <c r="E54" s="35"/>
      <c r="F54" s="35"/>
      <c r="G54" s="36"/>
      <c r="H54" s="36"/>
      <c r="I54" s="35"/>
      <c r="J54" s="35"/>
      <c r="K54" s="35"/>
      <c r="L54" s="30"/>
      <c r="M54" s="41"/>
      <c r="N54" s="41"/>
      <c r="O54" s="30"/>
      <c r="P54" s="35"/>
      <c r="Q54" s="35"/>
      <c r="R54" s="35"/>
      <c r="S54" s="35"/>
    </row>
    <row r="55" spans="2:19" ht="13.5">
      <c r="B55" s="39"/>
      <c r="C55" s="34" t="s">
        <v>65</v>
      </c>
      <c r="D55" s="35">
        <f>SUM(D7:D53)</f>
        <v>1184888</v>
      </c>
      <c r="E55" s="35">
        <f>SUM(E7:E53)</f>
        <v>1075680</v>
      </c>
      <c r="F55" s="35">
        <f>SUM(F7:F53)</f>
        <v>121467</v>
      </c>
      <c r="G55" s="36">
        <f>F55/E55</f>
        <v>0.11292112896028558</v>
      </c>
      <c r="H55" s="36">
        <f>M55/E55*100</f>
        <v>0.40783504387922065</v>
      </c>
      <c r="I55" s="35">
        <f aca="true" t="shared" si="57" ref="I55:S55">SUM(I7:I53)</f>
        <v>213713</v>
      </c>
      <c r="J55" s="35">
        <f t="shared" si="57"/>
        <v>164675</v>
      </c>
      <c r="K55" s="35">
        <f t="shared" si="57"/>
        <v>10913</v>
      </c>
      <c r="L55" s="30">
        <f t="shared" si="57"/>
        <v>33097</v>
      </c>
      <c r="M55" s="41">
        <f t="shared" si="57"/>
        <v>4387</v>
      </c>
      <c r="N55" s="41">
        <f t="shared" si="57"/>
        <v>1975</v>
      </c>
      <c r="O55" s="30">
        <f t="shared" si="57"/>
        <v>513</v>
      </c>
      <c r="P55" s="35">
        <f t="shared" si="57"/>
        <v>37867</v>
      </c>
      <c r="Q55" s="35">
        <f t="shared" si="57"/>
        <v>32217</v>
      </c>
      <c r="R55" s="35">
        <f t="shared" si="57"/>
        <v>115887</v>
      </c>
      <c r="S55" s="35">
        <f t="shared" si="57"/>
        <v>38412</v>
      </c>
    </row>
    <row r="56" spans="2:19" ht="13.5">
      <c r="B56" s="4"/>
      <c r="C56" s="4"/>
      <c r="D56" s="42"/>
      <c r="E56" s="42"/>
      <c r="F56" s="42"/>
      <c r="G56" s="42"/>
      <c r="H56" s="42"/>
      <c r="I56" s="4"/>
      <c r="J56" s="4"/>
      <c r="K56" s="4"/>
      <c r="L56" s="43"/>
      <c r="M56" s="43"/>
      <c r="N56" s="43"/>
      <c r="O56" s="43"/>
      <c r="P56" s="4"/>
      <c r="Q56" s="4"/>
      <c r="R56" s="42"/>
      <c r="S56" s="42"/>
    </row>
    <row r="57" spans="2:19" ht="13.5">
      <c r="B57" s="4"/>
      <c r="C57" s="4"/>
      <c r="D57" s="42"/>
      <c r="E57" s="42"/>
      <c r="F57" s="42"/>
      <c r="G57" s="42"/>
      <c r="H57" s="42"/>
      <c r="I57" s="4"/>
      <c r="J57" s="4"/>
      <c r="K57" s="4"/>
      <c r="L57" s="43"/>
      <c r="M57" s="43"/>
      <c r="N57" s="43"/>
      <c r="O57" s="43"/>
      <c r="P57" s="4"/>
      <c r="Q57" s="4"/>
      <c r="R57" s="42"/>
      <c r="S57" s="42"/>
    </row>
    <row r="58" spans="1:5" s="32" customFormat="1" ht="14.25">
      <c r="A58" s="53"/>
      <c r="B58" s="54" t="s">
        <v>162</v>
      </c>
      <c r="C58" s="53"/>
      <c r="D58" s="53"/>
      <c r="E58" s="53"/>
    </row>
    <row r="59" spans="1:5" ht="14.25">
      <c r="A59" s="4"/>
      <c r="B59" s="5"/>
      <c r="C59" s="4"/>
      <c r="D59" s="4"/>
      <c r="E59" s="4"/>
    </row>
    <row r="60" spans="2:33" ht="15" customHeight="1">
      <c r="B60" s="6"/>
      <c r="C60" s="7"/>
      <c r="D60" s="8" t="s">
        <v>1</v>
      </c>
      <c r="E60" s="8" t="s">
        <v>2</v>
      </c>
      <c r="F60" s="9" t="s">
        <v>154</v>
      </c>
      <c r="G60" s="63" t="s">
        <v>144</v>
      </c>
      <c r="H60" s="63" t="s">
        <v>145</v>
      </c>
      <c r="I60" s="10"/>
      <c r="J60" s="11"/>
      <c r="K60" s="11"/>
      <c r="L60" s="12"/>
      <c r="M60" s="12"/>
      <c r="N60" s="12"/>
      <c r="O60" s="12"/>
      <c r="P60" s="13"/>
      <c r="Q60" s="14" t="s">
        <v>68</v>
      </c>
      <c r="R60" s="14" t="s">
        <v>4</v>
      </c>
      <c r="S60" s="15" t="s">
        <v>5</v>
      </c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2:33" ht="13.5">
      <c r="B61" s="17"/>
      <c r="C61" s="18"/>
      <c r="D61" s="19" t="s">
        <v>6</v>
      </c>
      <c r="E61" s="19" t="s">
        <v>6</v>
      </c>
      <c r="F61" s="20" t="s">
        <v>7</v>
      </c>
      <c r="G61" s="64"/>
      <c r="H61" s="64"/>
      <c r="I61" s="21" t="s">
        <v>11</v>
      </c>
      <c r="J61" s="21" t="s">
        <v>12</v>
      </c>
      <c r="K61" s="21" t="s">
        <v>13</v>
      </c>
      <c r="L61" s="22" t="s">
        <v>11</v>
      </c>
      <c r="M61" s="22" t="s">
        <v>12</v>
      </c>
      <c r="N61" s="22" t="s">
        <v>13</v>
      </c>
      <c r="O61" s="23" t="s">
        <v>10</v>
      </c>
      <c r="P61" s="24" t="s">
        <v>14</v>
      </c>
      <c r="Q61" s="25" t="s">
        <v>15</v>
      </c>
      <c r="R61" s="26"/>
      <c r="S61" s="27" t="s">
        <v>16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20" s="32" customFormat="1" ht="13.5">
      <c r="A62" s="3"/>
      <c r="B62" s="28">
        <v>1</v>
      </c>
      <c r="C62" s="29" t="s">
        <v>17</v>
      </c>
      <c r="D62" s="30">
        <v>25386</v>
      </c>
      <c r="E62" s="30">
        <v>22754</v>
      </c>
      <c r="F62" s="30">
        <v>4691</v>
      </c>
      <c r="G62" s="31">
        <f aca="true" t="shared" si="58" ref="G62:G108">F62/E62</f>
        <v>0.20616155401248132</v>
      </c>
      <c r="H62" s="31">
        <f aca="true" t="shared" si="59" ref="H62:H108">P62/E62*100</f>
        <v>6.187923002549002</v>
      </c>
      <c r="I62" s="30">
        <v>1083</v>
      </c>
      <c r="J62" s="30">
        <v>194</v>
      </c>
      <c r="K62" s="30">
        <v>80</v>
      </c>
      <c r="L62" s="30">
        <v>1083</v>
      </c>
      <c r="M62" s="30">
        <v>194</v>
      </c>
      <c r="N62" s="30">
        <v>80</v>
      </c>
      <c r="O62" s="30">
        <v>51</v>
      </c>
      <c r="P62" s="30">
        <v>1408</v>
      </c>
      <c r="Q62" s="30">
        <v>394</v>
      </c>
      <c r="R62" s="30">
        <v>2686</v>
      </c>
      <c r="S62" s="30">
        <v>503</v>
      </c>
      <c r="T62" s="3"/>
    </row>
    <row r="63" spans="2:19" ht="13.5">
      <c r="B63" s="33">
        <v>2</v>
      </c>
      <c r="C63" s="34" t="s">
        <v>18</v>
      </c>
      <c r="D63" s="35">
        <v>12134</v>
      </c>
      <c r="E63" s="35">
        <v>11481</v>
      </c>
      <c r="F63" s="35">
        <v>2056</v>
      </c>
      <c r="G63" s="36">
        <f t="shared" si="58"/>
        <v>0.17907847748453967</v>
      </c>
      <c r="H63" s="36">
        <f t="shared" si="59"/>
        <v>5.757338210957234</v>
      </c>
      <c r="I63" s="35">
        <v>548</v>
      </c>
      <c r="J63" s="35">
        <v>67</v>
      </c>
      <c r="K63" s="35">
        <v>39</v>
      </c>
      <c r="L63" s="30">
        <v>548</v>
      </c>
      <c r="M63" s="30">
        <v>67</v>
      </c>
      <c r="N63" s="30">
        <v>39</v>
      </c>
      <c r="O63" s="30">
        <v>7</v>
      </c>
      <c r="P63" s="35">
        <f aca="true" t="shared" si="60" ref="P63:P69">SUM(L63:O63)</f>
        <v>661</v>
      </c>
      <c r="Q63" s="35">
        <v>71</v>
      </c>
      <c r="R63" s="35">
        <v>1220</v>
      </c>
      <c r="S63" s="35">
        <v>827</v>
      </c>
    </row>
    <row r="64" spans="2:19" ht="13.5">
      <c r="B64" s="33">
        <v>3</v>
      </c>
      <c r="C64" s="34" t="s">
        <v>19</v>
      </c>
      <c r="D64" s="35">
        <v>12253</v>
      </c>
      <c r="E64" s="35">
        <v>11676</v>
      </c>
      <c r="F64" s="35">
        <v>1731</v>
      </c>
      <c r="G64" s="36">
        <f t="shared" si="58"/>
        <v>0.14825282631038025</v>
      </c>
      <c r="H64" s="36">
        <f t="shared" si="59"/>
        <v>4.950325453922576</v>
      </c>
      <c r="I64" s="35">
        <v>510</v>
      </c>
      <c r="J64" s="35">
        <v>45</v>
      </c>
      <c r="K64" s="35">
        <v>23</v>
      </c>
      <c r="L64" s="30">
        <v>510</v>
      </c>
      <c r="M64" s="30">
        <v>45</v>
      </c>
      <c r="N64" s="30">
        <v>23</v>
      </c>
      <c r="O64" s="30">
        <v>0</v>
      </c>
      <c r="P64" s="35">
        <f t="shared" si="60"/>
        <v>578</v>
      </c>
      <c r="Q64" s="35">
        <v>104</v>
      </c>
      <c r="R64" s="35">
        <v>1130</v>
      </c>
      <c r="S64" s="35">
        <v>238</v>
      </c>
    </row>
    <row r="65" spans="2:19" ht="13.5">
      <c r="B65" s="33">
        <v>4</v>
      </c>
      <c r="C65" s="34" t="s">
        <v>20</v>
      </c>
      <c r="D65" s="35">
        <v>11629</v>
      </c>
      <c r="E65" s="35">
        <v>10861</v>
      </c>
      <c r="F65" s="35">
        <v>2364</v>
      </c>
      <c r="G65" s="36">
        <f t="shared" si="58"/>
        <v>0.2176595156983703</v>
      </c>
      <c r="H65" s="36">
        <f t="shared" si="59"/>
        <v>6.564773041156431</v>
      </c>
      <c r="I65" s="35">
        <v>573</v>
      </c>
      <c r="J65" s="35">
        <v>76</v>
      </c>
      <c r="K65" s="35">
        <v>30</v>
      </c>
      <c r="L65" s="30">
        <v>573</v>
      </c>
      <c r="M65" s="30">
        <v>76</v>
      </c>
      <c r="N65" s="30">
        <v>30</v>
      </c>
      <c r="O65" s="30">
        <v>34</v>
      </c>
      <c r="P65" s="35">
        <f t="shared" si="60"/>
        <v>713</v>
      </c>
      <c r="Q65" s="35">
        <v>103</v>
      </c>
      <c r="R65" s="35">
        <v>1295</v>
      </c>
      <c r="S65" s="35">
        <v>359</v>
      </c>
    </row>
    <row r="66" spans="2:19" ht="13.5">
      <c r="B66" s="33">
        <v>5</v>
      </c>
      <c r="C66" s="34" t="s">
        <v>21</v>
      </c>
      <c r="D66" s="35">
        <v>6147</v>
      </c>
      <c r="E66" s="35">
        <v>5828</v>
      </c>
      <c r="F66" s="35">
        <v>1247</v>
      </c>
      <c r="G66" s="36">
        <f t="shared" si="58"/>
        <v>0.21396705559368565</v>
      </c>
      <c r="H66" s="36">
        <f t="shared" si="59"/>
        <v>6.7089910775566235</v>
      </c>
      <c r="I66" s="35">
        <v>321</v>
      </c>
      <c r="J66" s="35">
        <v>50</v>
      </c>
      <c r="K66" s="35">
        <v>11</v>
      </c>
      <c r="L66" s="30">
        <v>321</v>
      </c>
      <c r="M66" s="30">
        <v>50</v>
      </c>
      <c r="N66" s="30">
        <v>11</v>
      </c>
      <c r="O66" s="30">
        <v>9</v>
      </c>
      <c r="P66" s="35">
        <f t="shared" si="60"/>
        <v>391</v>
      </c>
      <c r="Q66" s="35">
        <v>47</v>
      </c>
      <c r="R66" s="35">
        <v>670</v>
      </c>
      <c r="S66" s="35">
        <v>60</v>
      </c>
    </row>
    <row r="67" spans="2:19" ht="13.5">
      <c r="B67" s="33">
        <v>6</v>
      </c>
      <c r="C67" s="34" t="s">
        <v>22</v>
      </c>
      <c r="D67" s="35">
        <v>10992</v>
      </c>
      <c r="E67" s="35">
        <v>10733</v>
      </c>
      <c r="F67" s="35">
        <v>1544</v>
      </c>
      <c r="G67" s="36">
        <f t="shared" si="58"/>
        <v>0.14385539923600113</v>
      </c>
      <c r="H67" s="36">
        <f t="shared" si="59"/>
        <v>4.695798006149259</v>
      </c>
      <c r="I67" s="35">
        <v>422</v>
      </c>
      <c r="J67" s="35">
        <v>44</v>
      </c>
      <c r="K67" s="35">
        <v>32</v>
      </c>
      <c r="L67" s="30">
        <v>422</v>
      </c>
      <c r="M67" s="30">
        <v>44</v>
      </c>
      <c r="N67" s="30">
        <v>32</v>
      </c>
      <c r="O67" s="30">
        <v>6</v>
      </c>
      <c r="P67" s="35">
        <f t="shared" si="60"/>
        <v>504</v>
      </c>
      <c r="Q67" s="35">
        <v>58</v>
      </c>
      <c r="R67" s="35">
        <v>1007</v>
      </c>
      <c r="S67" s="35">
        <v>183</v>
      </c>
    </row>
    <row r="68" spans="2:19" ht="13.5">
      <c r="B68" s="33">
        <v>7</v>
      </c>
      <c r="C68" s="34" t="s">
        <v>23</v>
      </c>
      <c r="D68" s="35">
        <v>13146</v>
      </c>
      <c r="E68" s="35">
        <v>12510</v>
      </c>
      <c r="F68" s="35">
        <v>2018</v>
      </c>
      <c r="G68" s="36">
        <f t="shared" si="58"/>
        <v>0.1613109512390088</v>
      </c>
      <c r="H68" s="36">
        <f t="shared" si="59"/>
        <v>5.739408473221423</v>
      </c>
      <c r="I68" s="35">
        <v>614</v>
      </c>
      <c r="J68" s="35">
        <v>62</v>
      </c>
      <c r="K68" s="35">
        <v>40</v>
      </c>
      <c r="L68" s="30">
        <v>614</v>
      </c>
      <c r="M68" s="30">
        <v>62</v>
      </c>
      <c r="N68" s="30">
        <v>40</v>
      </c>
      <c r="O68" s="30">
        <v>2</v>
      </c>
      <c r="P68" s="35">
        <f t="shared" si="60"/>
        <v>718</v>
      </c>
      <c r="Q68" s="35">
        <v>73</v>
      </c>
      <c r="R68" s="35">
        <v>1277</v>
      </c>
      <c r="S68" s="35">
        <v>270</v>
      </c>
    </row>
    <row r="69" spans="2:19" ht="13.5">
      <c r="B69" s="33">
        <v>8</v>
      </c>
      <c r="C69" s="34" t="s">
        <v>24</v>
      </c>
      <c r="D69" s="35">
        <v>28336</v>
      </c>
      <c r="E69" s="35">
        <v>25391</v>
      </c>
      <c r="F69" s="35">
        <v>3988</v>
      </c>
      <c r="G69" s="36">
        <f t="shared" si="58"/>
        <v>0.15706352644637864</v>
      </c>
      <c r="H69" s="36">
        <f t="shared" si="59"/>
        <v>4.824544129809775</v>
      </c>
      <c r="I69" s="35">
        <v>1021</v>
      </c>
      <c r="J69" s="35">
        <v>143</v>
      </c>
      <c r="K69" s="35">
        <v>57</v>
      </c>
      <c r="L69" s="30">
        <v>1021</v>
      </c>
      <c r="M69" s="30">
        <v>143</v>
      </c>
      <c r="N69" s="30">
        <v>57</v>
      </c>
      <c r="O69" s="30">
        <v>4</v>
      </c>
      <c r="P69" s="35">
        <f t="shared" si="60"/>
        <v>1225</v>
      </c>
      <c r="Q69" s="35">
        <v>315</v>
      </c>
      <c r="R69" s="35">
        <v>2804</v>
      </c>
      <c r="S69" s="35">
        <v>241</v>
      </c>
    </row>
    <row r="70" spans="1:20" s="37" customFormat="1" ht="13.5">
      <c r="A70" s="3"/>
      <c r="B70" s="28">
        <v>9</v>
      </c>
      <c r="C70" s="29" t="s">
        <v>25</v>
      </c>
      <c r="D70" s="30">
        <v>14465</v>
      </c>
      <c r="E70" s="30">
        <v>13425</v>
      </c>
      <c r="F70" s="30">
        <v>1865</v>
      </c>
      <c r="G70" s="36">
        <f t="shared" si="58"/>
        <v>0.13891992551210428</v>
      </c>
      <c r="H70" s="31">
        <f t="shared" si="59"/>
        <v>4.394785847299814</v>
      </c>
      <c r="I70" s="30">
        <v>464</v>
      </c>
      <c r="J70" s="30">
        <v>50</v>
      </c>
      <c r="K70" s="30">
        <v>19</v>
      </c>
      <c r="L70" s="30">
        <v>464</v>
      </c>
      <c r="M70" s="30">
        <v>50</v>
      </c>
      <c r="N70" s="30">
        <v>19</v>
      </c>
      <c r="O70" s="30">
        <v>57</v>
      </c>
      <c r="P70" s="30">
        <v>590</v>
      </c>
      <c r="Q70" s="30">
        <v>250</v>
      </c>
      <c r="R70" s="30">
        <v>1499</v>
      </c>
      <c r="S70" s="30">
        <v>194</v>
      </c>
      <c r="T70" s="3"/>
    </row>
    <row r="71" spans="1:20" s="32" customFormat="1" ht="13.5">
      <c r="A71" s="3"/>
      <c r="B71" s="28">
        <v>10</v>
      </c>
      <c r="C71" s="29" t="s">
        <v>26</v>
      </c>
      <c r="D71" s="30">
        <v>19586</v>
      </c>
      <c r="E71" s="30">
        <v>17863</v>
      </c>
      <c r="F71" s="30">
        <v>2968</v>
      </c>
      <c r="G71" s="36">
        <f t="shared" si="58"/>
        <v>0.1661535016514583</v>
      </c>
      <c r="H71" s="31">
        <f t="shared" si="59"/>
        <v>4.562503498852377</v>
      </c>
      <c r="I71" s="30">
        <v>683</v>
      </c>
      <c r="J71" s="30">
        <v>97</v>
      </c>
      <c r="K71" s="30">
        <v>35</v>
      </c>
      <c r="L71" s="30">
        <v>683</v>
      </c>
      <c r="M71" s="30">
        <v>97</v>
      </c>
      <c r="N71" s="30">
        <v>35</v>
      </c>
      <c r="O71" s="30">
        <v>0</v>
      </c>
      <c r="P71" s="30">
        <f aca="true" t="shared" si="61" ref="P71:P82">SUM(L71:O71)</f>
        <v>815</v>
      </c>
      <c r="Q71" s="30">
        <v>100</v>
      </c>
      <c r="R71" s="30">
        <v>1784</v>
      </c>
      <c r="S71" s="30">
        <v>297</v>
      </c>
      <c r="T71" s="3"/>
    </row>
    <row r="72" spans="1:20" s="38" customFormat="1" ht="13.5">
      <c r="A72" s="1"/>
      <c r="B72" s="33">
        <v>11</v>
      </c>
      <c r="C72" s="34" t="s">
        <v>27</v>
      </c>
      <c r="D72" s="35">
        <v>56099</v>
      </c>
      <c r="E72" s="35">
        <v>50790</v>
      </c>
      <c r="F72" s="35">
        <v>5366</v>
      </c>
      <c r="G72" s="36">
        <f t="shared" si="58"/>
        <v>0.10565071864540264</v>
      </c>
      <c r="H72" s="31">
        <f t="shared" si="59"/>
        <v>3.5696003150226425</v>
      </c>
      <c r="I72" s="35">
        <v>1496</v>
      </c>
      <c r="J72" s="35">
        <v>199</v>
      </c>
      <c r="K72" s="35">
        <v>81</v>
      </c>
      <c r="L72" s="30">
        <v>1496</v>
      </c>
      <c r="M72" s="30">
        <v>199</v>
      </c>
      <c r="N72" s="30">
        <v>81</v>
      </c>
      <c r="O72" s="30">
        <v>37</v>
      </c>
      <c r="P72" s="35">
        <f t="shared" si="61"/>
        <v>1813</v>
      </c>
      <c r="Q72" s="35">
        <v>585</v>
      </c>
      <c r="R72" s="35">
        <v>5390</v>
      </c>
      <c r="S72" s="35">
        <v>1197</v>
      </c>
      <c r="T72" s="1"/>
    </row>
    <row r="73" spans="1:20" s="32" customFormat="1" ht="13.5">
      <c r="A73" s="3"/>
      <c r="B73" s="28">
        <v>12</v>
      </c>
      <c r="C73" s="29" t="s">
        <v>28</v>
      </c>
      <c r="D73" s="30">
        <v>47013</v>
      </c>
      <c r="E73" s="30">
        <v>42185</v>
      </c>
      <c r="F73" s="30">
        <v>4744</v>
      </c>
      <c r="G73" s="31">
        <f t="shared" si="58"/>
        <v>0.11245703449093279</v>
      </c>
      <c r="H73" s="31">
        <f t="shared" si="59"/>
        <v>3.664809766504682</v>
      </c>
      <c r="I73" s="30">
        <v>1309</v>
      </c>
      <c r="J73" s="30">
        <v>161</v>
      </c>
      <c r="K73" s="30">
        <v>72</v>
      </c>
      <c r="L73" s="30">
        <v>1309</v>
      </c>
      <c r="M73" s="30">
        <v>161</v>
      </c>
      <c r="N73" s="30">
        <v>72</v>
      </c>
      <c r="O73" s="30">
        <v>4</v>
      </c>
      <c r="P73" s="30">
        <f t="shared" si="61"/>
        <v>1546</v>
      </c>
      <c r="Q73" s="30">
        <v>1215</v>
      </c>
      <c r="R73" s="30">
        <v>5257</v>
      </c>
      <c r="S73" s="30">
        <v>2354</v>
      </c>
      <c r="T73" s="3"/>
    </row>
    <row r="74" spans="2:19" ht="13.5">
      <c r="B74" s="33">
        <v>13</v>
      </c>
      <c r="C74" s="34" t="s">
        <v>29</v>
      </c>
      <c r="D74" s="35">
        <v>35274</v>
      </c>
      <c r="E74" s="35">
        <v>31858</v>
      </c>
      <c r="F74" s="35">
        <v>2699</v>
      </c>
      <c r="G74" s="36">
        <f t="shared" si="58"/>
        <v>0.08471969364052985</v>
      </c>
      <c r="H74" s="36">
        <f t="shared" si="59"/>
        <v>2.818758239688618</v>
      </c>
      <c r="I74" s="35">
        <v>733</v>
      </c>
      <c r="J74" s="35">
        <v>104</v>
      </c>
      <c r="K74" s="35">
        <v>61</v>
      </c>
      <c r="L74" s="30">
        <v>733</v>
      </c>
      <c r="M74" s="30">
        <v>104</v>
      </c>
      <c r="N74" s="30">
        <v>61</v>
      </c>
      <c r="O74" s="30">
        <v>0</v>
      </c>
      <c r="P74" s="35">
        <f t="shared" si="61"/>
        <v>898</v>
      </c>
      <c r="Q74" s="35">
        <v>631</v>
      </c>
      <c r="R74" s="35">
        <v>4235</v>
      </c>
      <c r="S74" s="35">
        <v>2588</v>
      </c>
    </row>
    <row r="75" spans="2:19" ht="13.5">
      <c r="B75" s="33">
        <v>14</v>
      </c>
      <c r="C75" s="34" t="s">
        <v>30</v>
      </c>
      <c r="D75" s="35">
        <v>25874</v>
      </c>
      <c r="E75" s="35">
        <v>23725</v>
      </c>
      <c r="F75" s="35">
        <v>1637</v>
      </c>
      <c r="G75" s="36">
        <f t="shared" si="58"/>
        <v>0.06899894625922023</v>
      </c>
      <c r="H75" s="36">
        <f t="shared" si="59"/>
        <v>2.3940990516332983</v>
      </c>
      <c r="I75" s="35">
        <v>467</v>
      </c>
      <c r="J75" s="35">
        <v>68</v>
      </c>
      <c r="K75" s="35">
        <v>28</v>
      </c>
      <c r="L75" s="30">
        <v>467</v>
      </c>
      <c r="M75" s="30">
        <v>68</v>
      </c>
      <c r="N75" s="30">
        <v>28</v>
      </c>
      <c r="O75" s="30">
        <v>5</v>
      </c>
      <c r="P75" s="35">
        <f t="shared" si="61"/>
        <v>568</v>
      </c>
      <c r="Q75" s="35">
        <v>377</v>
      </c>
      <c r="R75" s="35">
        <v>2711</v>
      </c>
      <c r="S75" s="35">
        <v>1392</v>
      </c>
    </row>
    <row r="76" spans="2:19" ht="13.5">
      <c r="B76" s="33">
        <v>15</v>
      </c>
      <c r="C76" s="34" t="s">
        <v>31</v>
      </c>
      <c r="D76" s="35">
        <v>16698</v>
      </c>
      <c r="E76" s="35">
        <v>15807</v>
      </c>
      <c r="F76" s="35">
        <v>2061</v>
      </c>
      <c r="G76" s="36">
        <f t="shared" si="58"/>
        <v>0.13038527234769406</v>
      </c>
      <c r="H76" s="36">
        <f t="shared" si="59"/>
        <v>4.1943442778515845</v>
      </c>
      <c r="I76" s="35">
        <v>568</v>
      </c>
      <c r="J76" s="35">
        <v>61</v>
      </c>
      <c r="K76" s="35">
        <v>34</v>
      </c>
      <c r="L76" s="30">
        <v>568</v>
      </c>
      <c r="M76" s="30">
        <v>61</v>
      </c>
      <c r="N76" s="30">
        <v>34</v>
      </c>
      <c r="O76" s="30">
        <v>0</v>
      </c>
      <c r="P76" s="35">
        <f t="shared" si="61"/>
        <v>663</v>
      </c>
      <c r="Q76" s="35">
        <v>71</v>
      </c>
      <c r="R76" s="35">
        <v>659</v>
      </c>
      <c r="S76" s="35">
        <v>269</v>
      </c>
    </row>
    <row r="77" spans="2:19" ht="13.5">
      <c r="B77" s="33">
        <v>16</v>
      </c>
      <c r="C77" s="34" t="s">
        <v>32</v>
      </c>
      <c r="D77" s="35">
        <v>6938</v>
      </c>
      <c r="E77" s="35">
        <v>6754</v>
      </c>
      <c r="F77" s="35">
        <v>486</v>
      </c>
      <c r="G77" s="36">
        <f t="shared" si="58"/>
        <v>0.07195735860230974</v>
      </c>
      <c r="H77" s="36">
        <f t="shared" si="59"/>
        <v>2.368966538347646</v>
      </c>
      <c r="I77" s="35">
        <v>143</v>
      </c>
      <c r="J77" s="35">
        <v>13</v>
      </c>
      <c r="K77" s="35">
        <v>4</v>
      </c>
      <c r="L77" s="30">
        <v>143</v>
      </c>
      <c r="M77" s="30">
        <v>13</v>
      </c>
      <c r="N77" s="30">
        <v>4</v>
      </c>
      <c r="O77" s="30">
        <v>0</v>
      </c>
      <c r="P77" s="35">
        <f t="shared" si="61"/>
        <v>160</v>
      </c>
      <c r="Q77" s="35">
        <v>140</v>
      </c>
      <c r="R77" s="35">
        <v>671</v>
      </c>
      <c r="S77" s="35">
        <v>269</v>
      </c>
    </row>
    <row r="78" spans="2:19" ht="13.5">
      <c r="B78" s="33">
        <v>17</v>
      </c>
      <c r="C78" s="29" t="s">
        <v>33</v>
      </c>
      <c r="D78" s="35">
        <v>6769</v>
      </c>
      <c r="E78" s="35">
        <v>6553</v>
      </c>
      <c r="F78" s="35">
        <v>486</v>
      </c>
      <c r="G78" s="36">
        <f t="shared" si="58"/>
        <v>0.07416450480695864</v>
      </c>
      <c r="H78" s="36">
        <f t="shared" si="59"/>
        <v>2.9604761178086374</v>
      </c>
      <c r="I78" s="35">
        <v>169</v>
      </c>
      <c r="J78" s="35">
        <v>21</v>
      </c>
      <c r="K78" s="35">
        <v>4</v>
      </c>
      <c r="L78" s="30">
        <v>169</v>
      </c>
      <c r="M78" s="30">
        <v>21</v>
      </c>
      <c r="N78" s="30">
        <v>4</v>
      </c>
      <c r="O78" s="30">
        <v>0</v>
      </c>
      <c r="P78" s="35">
        <f t="shared" si="61"/>
        <v>194</v>
      </c>
      <c r="Q78" s="35">
        <v>39</v>
      </c>
      <c r="R78" s="35">
        <v>693</v>
      </c>
      <c r="S78" s="35">
        <v>41</v>
      </c>
    </row>
    <row r="79" spans="2:19" ht="13.5">
      <c r="B79" s="33">
        <v>18</v>
      </c>
      <c r="C79" s="34" t="s">
        <v>34</v>
      </c>
      <c r="D79" s="35">
        <v>7842</v>
      </c>
      <c r="E79" s="35">
        <v>7589</v>
      </c>
      <c r="F79" s="35">
        <v>813</v>
      </c>
      <c r="G79" s="36">
        <f t="shared" si="58"/>
        <v>0.10712873896429043</v>
      </c>
      <c r="H79" s="36">
        <f t="shared" si="59"/>
        <v>3.2020028989326654</v>
      </c>
      <c r="I79" s="35">
        <v>193</v>
      </c>
      <c r="J79" s="35">
        <v>26</v>
      </c>
      <c r="K79" s="35">
        <v>14</v>
      </c>
      <c r="L79" s="30">
        <v>193</v>
      </c>
      <c r="M79" s="30">
        <v>26</v>
      </c>
      <c r="N79" s="30">
        <v>14</v>
      </c>
      <c r="O79" s="30">
        <v>10</v>
      </c>
      <c r="P79" s="35">
        <f t="shared" si="61"/>
        <v>243</v>
      </c>
      <c r="Q79" s="35">
        <v>55</v>
      </c>
      <c r="R79" s="35">
        <v>714</v>
      </c>
      <c r="S79" s="35">
        <v>352</v>
      </c>
    </row>
    <row r="80" spans="1:20" s="32" customFormat="1" ht="13.5">
      <c r="A80" s="3"/>
      <c r="B80" s="28">
        <v>19</v>
      </c>
      <c r="C80" s="29" t="s">
        <v>35</v>
      </c>
      <c r="D80" s="30">
        <v>8275</v>
      </c>
      <c r="E80" s="30">
        <v>7349</v>
      </c>
      <c r="F80" s="30">
        <v>1006</v>
      </c>
      <c r="G80" s="31">
        <f t="shared" si="58"/>
        <v>0.13688937270376922</v>
      </c>
      <c r="H80" s="31">
        <f t="shared" si="59"/>
        <v>4.449584977547966</v>
      </c>
      <c r="I80" s="30">
        <v>264</v>
      </c>
      <c r="J80" s="30">
        <v>30</v>
      </c>
      <c r="K80" s="30">
        <v>12</v>
      </c>
      <c r="L80" s="30">
        <v>264</v>
      </c>
      <c r="M80" s="30">
        <v>30</v>
      </c>
      <c r="N80" s="30">
        <v>12</v>
      </c>
      <c r="O80" s="30">
        <v>21</v>
      </c>
      <c r="P80" s="30">
        <f t="shared" si="61"/>
        <v>327</v>
      </c>
      <c r="Q80" s="30">
        <v>139</v>
      </c>
      <c r="R80" s="30">
        <v>724</v>
      </c>
      <c r="S80" s="30">
        <v>160</v>
      </c>
      <c r="T80" s="3"/>
    </row>
    <row r="81" spans="2:19" ht="13.5">
      <c r="B81" s="33">
        <v>20</v>
      </c>
      <c r="C81" s="34" t="s">
        <v>36</v>
      </c>
      <c r="D81" s="35">
        <v>17172</v>
      </c>
      <c r="E81" s="35">
        <v>15686</v>
      </c>
      <c r="F81" s="35">
        <v>2020</v>
      </c>
      <c r="G81" s="36">
        <f t="shared" si="58"/>
        <v>0.12877725360193804</v>
      </c>
      <c r="H81" s="36">
        <f t="shared" si="59"/>
        <v>4.022695397169451</v>
      </c>
      <c r="I81" s="35">
        <v>516</v>
      </c>
      <c r="J81" s="35">
        <v>70</v>
      </c>
      <c r="K81" s="35">
        <v>45</v>
      </c>
      <c r="L81" s="30">
        <v>516</v>
      </c>
      <c r="M81" s="30">
        <v>70</v>
      </c>
      <c r="N81" s="30">
        <v>45</v>
      </c>
      <c r="O81" s="30">
        <v>0</v>
      </c>
      <c r="P81" s="35">
        <f t="shared" si="61"/>
        <v>631</v>
      </c>
      <c r="Q81" s="35">
        <v>156</v>
      </c>
      <c r="R81" s="35">
        <v>1533</v>
      </c>
      <c r="S81" s="35">
        <v>70</v>
      </c>
    </row>
    <row r="82" spans="1:20" s="32" customFormat="1" ht="13.5">
      <c r="A82" s="3"/>
      <c r="B82" s="28">
        <v>21</v>
      </c>
      <c r="C82" s="29" t="s">
        <v>37</v>
      </c>
      <c r="D82" s="30">
        <v>16175</v>
      </c>
      <c r="E82" s="30">
        <v>15325</v>
      </c>
      <c r="F82" s="30">
        <v>1557</v>
      </c>
      <c r="G82" s="31">
        <f t="shared" si="58"/>
        <v>0.10159869494290376</v>
      </c>
      <c r="H82" s="31">
        <f t="shared" si="59"/>
        <v>3.5758564437194127</v>
      </c>
      <c r="I82" s="30">
        <v>458</v>
      </c>
      <c r="J82" s="30">
        <v>58</v>
      </c>
      <c r="K82" s="30">
        <v>32</v>
      </c>
      <c r="L82" s="30">
        <v>458</v>
      </c>
      <c r="M82" s="30">
        <v>58</v>
      </c>
      <c r="N82" s="30">
        <v>32</v>
      </c>
      <c r="O82" s="30">
        <v>0</v>
      </c>
      <c r="P82" s="30">
        <f t="shared" si="61"/>
        <v>548</v>
      </c>
      <c r="Q82" s="30">
        <v>254</v>
      </c>
      <c r="R82" s="30">
        <v>1574</v>
      </c>
      <c r="S82" s="30">
        <v>289</v>
      </c>
      <c r="T82" s="3"/>
    </row>
    <row r="83" spans="1:20" s="32" customFormat="1" ht="13.5">
      <c r="A83" s="3"/>
      <c r="B83" s="28">
        <v>22</v>
      </c>
      <c r="C83" s="29" t="s">
        <v>38</v>
      </c>
      <c r="D83" s="30">
        <v>25592</v>
      </c>
      <c r="E83" s="30">
        <v>24038</v>
      </c>
      <c r="F83" s="30">
        <v>1673</v>
      </c>
      <c r="G83" s="31">
        <f t="shared" si="58"/>
        <v>0.06959813628421666</v>
      </c>
      <c r="H83" s="31">
        <f t="shared" si="59"/>
        <v>2.2714036109493305</v>
      </c>
      <c r="I83" s="30">
        <v>457</v>
      </c>
      <c r="J83" s="30">
        <v>59</v>
      </c>
      <c r="K83" s="30">
        <v>30</v>
      </c>
      <c r="L83" s="30">
        <v>457</v>
      </c>
      <c r="M83" s="30">
        <v>59</v>
      </c>
      <c r="N83" s="30">
        <v>30</v>
      </c>
      <c r="O83" s="30">
        <v>0</v>
      </c>
      <c r="P83" s="30">
        <v>546</v>
      </c>
      <c r="Q83" s="30">
        <v>71</v>
      </c>
      <c r="R83" s="30">
        <v>3171</v>
      </c>
      <c r="S83" s="30">
        <v>747</v>
      </c>
      <c r="T83" s="3"/>
    </row>
    <row r="84" spans="2:19" ht="13.5">
      <c r="B84" s="33">
        <v>23</v>
      </c>
      <c r="C84" s="34" t="s">
        <v>147</v>
      </c>
      <c r="D84" s="35">
        <v>45789</v>
      </c>
      <c r="E84" s="35">
        <v>44018</v>
      </c>
      <c r="F84" s="35">
        <v>3835</v>
      </c>
      <c r="G84" s="36">
        <f t="shared" si="58"/>
        <v>0.08712344949793266</v>
      </c>
      <c r="H84" s="36">
        <f t="shared" si="59"/>
        <v>2.880639738288882</v>
      </c>
      <c r="I84" s="35">
        <v>1056</v>
      </c>
      <c r="J84" s="35">
        <v>156</v>
      </c>
      <c r="K84" s="35">
        <v>56</v>
      </c>
      <c r="L84" s="30">
        <v>1056</v>
      </c>
      <c r="M84" s="30">
        <v>156</v>
      </c>
      <c r="N84" s="30">
        <v>56</v>
      </c>
      <c r="O84" s="30">
        <v>0</v>
      </c>
      <c r="P84" s="35">
        <f aca="true" t="shared" si="62" ref="P84:P94">SUM(L84:O84)</f>
        <v>1268</v>
      </c>
      <c r="Q84" s="35">
        <v>1401</v>
      </c>
      <c r="R84" s="35">
        <v>7107</v>
      </c>
      <c r="S84" s="35">
        <v>2375</v>
      </c>
    </row>
    <row r="85" spans="2:19" ht="13.5">
      <c r="B85" s="33">
        <v>24</v>
      </c>
      <c r="C85" s="34" t="s">
        <v>39</v>
      </c>
      <c r="D85" s="35">
        <v>17985</v>
      </c>
      <c r="E85" s="35">
        <v>16809</v>
      </c>
      <c r="F85" s="35">
        <v>1395</v>
      </c>
      <c r="G85" s="36">
        <f t="shared" si="58"/>
        <v>0.08299125468499019</v>
      </c>
      <c r="H85" s="36">
        <f t="shared" si="59"/>
        <v>2.7604259622821106</v>
      </c>
      <c r="I85" s="35">
        <v>350</v>
      </c>
      <c r="J85" s="35">
        <v>64</v>
      </c>
      <c r="K85" s="35">
        <v>22</v>
      </c>
      <c r="L85" s="30">
        <v>350</v>
      </c>
      <c r="M85" s="30">
        <v>64</v>
      </c>
      <c r="N85" s="30">
        <v>22</v>
      </c>
      <c r="O85" s="30">
        <v>28</v>
      </c>
      <c r="P85" s="35">
        <f t="shared" si="62"/>
        <v>464</v>
      </c>
      <c r="Q85" s="35">
        <v>196</v>
      </c>
      <c r="R85" s="35">
        <v>2292</v>
      </c>
      <c r="S85" s="35">
        <v>232</v>
      </c>
    </row>
    <row r="86" spans="2:19" ht="13.5">
      <c r="B86" s="33">
        <v>25</v>
      </c>
      <c r="C86" s="34" t="s">
        <v>40</v>
      </c>
      <c r="D86" s="35">
        <v>14163</v>
      </c>
      <c r="E86" s="35">
        <v>13195</v>
      </c>
      <c r="F86" s="35">
        <v>1034</v>
      </c>
      <c r="G86" s="36">
        <f t="shared" si="58"/>
        <v>0.07836301629405078</v>
      </c>
      <c r="H86" s="36">
        <f t="shared" si="59"/>
        <v>2.7207275483137554</v>
      </c>
      <c r="I86" s="35">
        <v>289</v>
      </c>
      <c r="J86" s="35">
        <v>48</v>
      </c>
      <c r="K86" s="35">
        <v>22</v>
      </c>
      <c r="L86" s="30">
        <v>289</v>
      </c>
      <c r="M86" s="30">
        <v>48</v>
      </c>
      <c r="N86" s="30">
        <v>22</v>
      </c>
      <c r="O86" s="30">
        <v>0</v>
      </c>
      <c r="P86" s="35">
        <f t="shared" si="62"/>
        <v>359</v>
      </c>
      <c r="Q86" s="35">
        <v>20</v>
      </c>
      <c r="R86" s="35">
        <v>1511</v>
      </c>
      <c r="S86" s="35">
        <v>0</v>
      </c>
    </row>
    <row r="87" spans="2:19" ht="13.5">
      <c r="B87" s="33">
        <v>26</v>
      </c>
      <c r="C87" s="34" t="s">
        <v>41</v>
      </c>
      <c r="D87" s="35">
        <v>11095</v>
      </c>
      <c r="E87" s="35">
        <v>10388</v>
      </c>
      <c r="F87" s="35">
        <v>906</v>
      </c>
      <c r="G87" s="36">
        <f t="shared" si="58"/>
        <v>0.08721601848286484</v>
      </c>
      <c r="H87" s="36">
        <f t="shared" si="59"/>
        <v>2.9264536003080477</v>
      </c>
      <c r="I87" s="35">
        <v>243</v>
      </c>
      <c r="J87" s="35">
        <v>30</v>
      </c>
      <c r="K87" s="35">
        <v>17</v>
      </c>
      <c r="L87" s="30">
        <v>243</v>
      </c>
      <c r="M87" s="30">
        <v>30</v>
      </c>
      <c r="N87" s="30">
        <v>17</v>
      </c>
      <c r="O87" s="30">
        <v>14</v>
      </c>
      <c r="P87" s="35">
        <f t="shared" si="62"/>
        <v>304</v>
      </c>
      <c r="Q87" s="35">
        <v>213</v>
      </c>
      <c r="R87" s="35">
        <v>1237</v>
      </c>
      <c r="S87" s="35">
        <v>802</v>
      </c>
    </row>
    <row r="88" spans="1:20" s="32" customFormat="1" ht="13.5">
      <c r="A88" s="3"/>
      <c r="B88" s="28">
        <v>27</v>
      </c>
      <c r="C88" s="29" t="s">
        <v>42</v>
      </c>
      <c r="D88" s="30">
        <v>49862</v>
      </c>
      <c r="E88" s="30">
        <v>45736</v>
      </c>
      <c r="F88" s="30">
        <v>3925</v>
      </c>
      <c r="G88" s="31">
        <f t="shared" si="58"/>
        <v>0.08581861115969915</v>
      </c>
      <c r="H88" s="31">
        <f t="shared" si="59"/>
        <v>2.5953297183837676</v>
      </c>
      <c r="I88" s="30">
        <v>941</v>
      </c>
      <c r="J88" s="30">
        <v>169</v>
      </c>
      <c r="K88" s="30">
        <v>59</v>
      </c>
      <c r="L88" s="30">
        <v>941</v>
      </c>
      <c r="M88" s="30">
        <v>169</v>
      </c>
      <c r="N88" s="30">
        <v>59</v>
      </c>
      <c r="O88" s="30">
        <v>18</v>
      </c>
      <c r="P88" s="30">
        <f t="shared" si="62"/>
        <v>1187</v>
      </c>
      <c r="Q88" s="30">
        <v>1132</v>
      </c>
      <c r="R88" s="30">
        <v>5777</v>
      </c>
      <c r="S88" s="30">
        <v>1835</v>
      </c>
      <c r="T88" s="3"/>
    </row>
    <row r="89" spans="2:19" ht="13.5">
      <c r="B89" s="33">
        <v>28</v>
      </c>
      <c r="C89" s="34" t="s">
        <v>43</v>
      </c>
      <c r="D89" s="35">
        <v>25821</v>
      </c>
      <c r="E89" s="35">
        <v>24331</v>
      </c>
      <c r="F89" s="35">
        <v>1713</v>
      </c>
      <c r="G89" s="36">
        <f t="shared" si="58"/>
        <v>0.0704040113435535</v>
      </c>
      <c r="H89" s="36">
        <f t="shared" si="59"/>
        <v>2.4331100242489008</v>
      </c>
      <c r="I89" s="35">
        <v>497</v>
      </c>
      <c r="J89" s="35">
        <v>62</v>
      </c>
      <c r="K89" s="35">
        <v>33</v>
      </c>
      <c r="L89" s="30">
        <v>497</v>
      </c>
      <c r="M89" s="30">
        <v>62</v>
      </c>
      <c r="N89" s="30">
        <v>33</v>
      </c>
      <c r="O89" s="30">
        <v>0</v>
      </c>
      <c r="P89" s="35">
        <f t="shared" si="62"/>
        <v>592</v>
      </c>
      <c r="Q89" s="35">
        <v>333</v>
      </c>
      <c r="R89" s="35">
        <v>3398</v>
      </c>
      <c r="S89" s="35">
        <v>548</v>
      </c>
    </row>
    <row r="90" spans="2:19" ht="13.5">
      <c r="B90" s="33">
        <v>29</v>
      </c>
      <c r="C90" s="34" t="s">
        <v>44</v>
      </c>
      <c r="D90" s="35">
        <v>9614</v>
      </c>
      <c r="E90" s="35">
        <v>8308</v>
      </c>
      <c r="F90" s="35">
        <v>474</v>
      </c>
      <c r="G90" s="36">
        <f t="shared" si="58"/>
        <v>0.05705344246509388</v>
      </c>
      <c r="H90" s="36">
        <f t="shared" si="59"/>
        <v>2.0462205103514686</v>
      </c>
      <c r="I90" s="35">
        <v>145</v>
      </c>
      <c r="J90" s="35">
        <v>16</v>
      </c>
      <c r="K90" s="35">
        <v>9</v>
      </c>
      <c r="L90" s="30">
        <v>145</v>
      </c>
      <c r="M90" s="30">
        <v>16</v>
      </c>
      <c r="N90" s="30">
        <v>9</v>
      </c>
      <c r="O90" s="30">
        <v>0</v>
      </c>
      <c r="P90" s="35">
        <f t="shared" si="62"/>
        <v>170</v>
      </c>
      <c r="Q90" s="35">
        <v>60</v>
      </c>
      <c r="R90" s="35">
        <v>899</v>
      </c>
      <c r="S90" s="35">
        <v>143</v>
      </c>
    </row>
    <row r="91" spans="2:19" ht="13.5">
      <c r="B91" s="33">
        <v>30</v>
      </c>
      <c r="C91" s="29" t="s">
        <v>45</v>
      </c>
      <c r="D91" s="35">
        <v>5913</v>
      </c>
      <c r="E91" s="35">
        <v>5504</v>
      </c>
      <c r="F91" s="35">
        <v>486</v>
      </c>
      <c r="G91" s="36">
        <f t="shared" si="58"/>
        <v>0.08829941860465117</v>
      </c>
      <c r="H91" s="36">
        <f t="shared" si="59"/>
        <v>3.0704941860465116</v>
      </c>
      <c r="I91" s="35">
        <v>139</v>
      </c>
      <c r="J91" s="35">
        <v>17</v>
      </c>
      <c r="K91" s="35">
        <v>13</v>
      </c>
      <c r="L91" s="30">
        <v>139</v>
      </c>
      <c r="M91" s="30">
        <v>17</v>
      </c>
      <c r="N91" s="30">
        <v>13</v>
      </c>
      <c r="O91" s="30">
        <v>0</v>
      </c>
      <c r="P91" s="35">
        <f t="shared" si="62"/>
        <v>169</v>
      </c>
      <c r="Q91" s="35">
        <v>59</v>
      </c>
      <c r="R91" s="35">
        <v>503</v>
      </c>
      <c r="S91" s="35">
        <v>30</v>
      </c>
    </row>
    <row r="92" spans="2:19" ht="13.5">
      <c r="B92" s="33">
        <v>31</v>
      </c>
      <c r="C92" s="34" t="s">
        <v>46</v>
      </c>
      <c r="D92" s="35">
        <v>5660</v>
      </c>
      <c r="E92" s="35">
        <v>5412</v>
      </c>
      <c r="F92" s="35">
        <v>489</v>
      </c>
      <c r="G92" s="36">
        <f t="shared" si="58"/>
        <v>0.09035476718403547</v>
      </c>
      <c r="H92" s="36">
        <f t="shared" si="59"/>
        <v>3.19660014781966</v>
      </c>
      <c r="I92" s="35">
        <v>146</v>
      </c>
      <c r="J92" s="35">
        <v>16</v>
      </c>
      <c r="K92" s="35">
        <v>9</v>
      </c>
      <c r="L92" s="30">
        <v>146</v>
      </c>
      <c r="M92" s="30">
        <v>16</v>
      </c>
      <c r="N92" s="30">
        <v>9</v>
      </c>
      <c r="O92" s="30">
        <v>2</v>
      </c>
      <c r="P92" s="35">
        <f t="shared" si="62"/>
        <v>173</v>
      </c>
      <c r="Q92" s="35">
        <v>175</v>
      </c>
      <c r="R92" s="35">
        <v>837</v>
      </c>
      <c r="S92" s="35">
        <v>1263</v>
      </c>
    </row>
    <row r="93" spans="1:20" s="32" customFormat="1" ht="13.5">
      <c r="A93" s="3"/>
      <c r="B93" s="28">
        <v>32</v>
      </c>
      <c r="C93" s="29" t="s">
        <v>47</v>
      </c>
      <c r="D93" s="30">
        <v>6155</v>
      </c>
      <c r="E93" s="30">
        <v>6115</v>
      </c>
      <c r="F93" s="30">
        <v>804</v>
      </c>
      <c r="G93" s="31">
        <f t="shared" si="58"/>
        <v>0.13147996729354047</v>
      </c>
      <c r="H93" s="31">
        <f t="shared" si="59"/>
        <v>4.856909239574816</v>
      </c>
      <c r="I93" s="30">
        <v>221</v>
      </c>
      <c r="J93" s="30">
        <v>23</v>
      </c>
      <c r="K93" s="30">
        <v>25</v>
      </c>
      <c r="L93" s="30">
        <v>221</v>
      </c>
      <c r="M93" s="30">
        <v>23</v>
      </c>
      <c r="N93" s="30">
        <v>25</v>
      </c>
      <c r="O93" s="30">
        <v>28</v>
      </c>
      <c r="P93" s="30">
        <f t="shared" si="62"/>
        <v>297</v>
      </c>
      <c r="Q93" s="30">
        <v>46</v>
      </c>
      <c r="R93" s="30">
        <v>794</v>
      </c>
      <c r="S93" s="30">
        <v>241</v>
      </c>
      <c r="T93" s="3"/>
    </row>
    <row r="94" spans="2:19" ht="13.5">
      <c r="B94" s="33">
        <v>33</v>
      </c>
      <c r="C94" s="34" t="s">
        <v>48</v>
      </c>
      <c r="D94" s="35">
        <v>7299</v>
      </c>
      <c r="E94" s="35">
        <v>6441</v>
      </c>
      <c r="F94" s="35">
        <v>604</v>
      </c>
      <c r="G94" s="36">
        <f t="shared" si="58"/>
        <v>0.09377425865548827</v>
      </c>
      <c r="H94" s="36">
        <f t="shared" si="59"/>
        <v>3.291414376649589</v>
      </c>
      <c r="I94" s="35">
        <v>172</v>
      </c>
      <c r="J94" s="35">
        <v>16</v>
      </c>
      <c r="K94" s="35">
        <v>19</v>
      </c>
      <c r="L94" s="30">
        <v>172</v>
      </c>
      <c r="M94" s="30">
        <v>16</v>
      </c>
      <c r="N94" s="30">
        <v>19</v>
      </c>
      <c r="O94" s="30">
        <v>5</v>
      </c>
      <c r="P94" s="35">
        <f t="shared" si="62"/>
        <v>212</v>
      </c>
      <c r="Q94" s="35">
        <v>33</v>
      </c>
      <c r="R94" s="35">
        <v>469</v>
      </c>
      <c r="S94" s="35">
        <v>131</v>
      </c>
    </row>
    <row r="95" spans="1:20" s="32" customFormat="1" ht="13.5">
      <c r="A95" s="3"/>
      <c r="B95" s="28">
        <v>34</v>
      </c>
      <c r="C95" s="29" t="s">
        <v>49</v>
      </c>
      <c r="D95" s="30">
        <v>9967</v>
      </c>
      <c r="E95" s="30">
        <v>8768</v>
      </c>
      <c r="F95" s="30">
        <v>798</v>
      </c>
      <c r="G95" s="31">
        <f t="shared" si="58"/>
        <v>0.09101277372262774</v>
      </c>
      <c r="H95" s="31">
        <f t="shared" si="59"/>
        <v>2.737226277372263</v>
      </c>
      <c r="I95" s="30">
        <v>199</v>
      </c>
      <c r="J95" s="30">
        <v>19</v>
      </c>
      <c r="K95" s="30">
        <v>22</v>
      </c>
      <c r="L95" s="30">
        <v>199</v>
      </c>
      <c r="M95" s="30">
        <v>19</v>
      </c>
      <c r="N95" s="30">
        <v>22</v>
      </c>
      <c r="O95" s="30">
        <v>0</v>
      </c>
      <c r="P95" s="30">
        <v>240</v>
      </c>
      <c r="Q95" s="30">
        <v>156</v>
      </c>
      <c r="R95" s="30">
        <v>783</v>
      </c>
      <c r="S95" s="30">
        <v>111</v>
      </c>
      <c r="T95" s="3"/>
    </row>
    <row r="96" spans="2:19" ht="13.5">
      <c r="B96" s="33">
        <v>35</v>
      </c>
      <c r="C96" s="34" t="s">
        <v>50</v>
      </c>
      <c r="D96" s="35">
        <v>11036</v>
      </c>
      <c r="E96" s="35">
        <v>10290</v>
      </c>
      <c r="F96" s="35">
        <v>1156</v>
      </c>
      <c r="G96" s="36">
        <f t="shared" si="58"/>
        <v>0.11234207968901846</v>
      </c>
      <c r="H96" s="36">
        <f t="shared" si="59"/>
        <v>3.58600583090379</v>
      </c>
      <c r="I96" s="35">
        <v>298</v>
      </c>
      <c r="J96" s="35">
        <v>46</v>
      </c>
      <c r="K96" s="35">
        <v>23</v>
      </c>
      <c r="L96" s="30">
        <v>298</v>
      </c>
      <c r="M96" s="30">
        <v>46</v>
      </c>
      <c r="N96" s="30">
        <v>23</v>
      </c>
      <c r="O96" s="30">
        <v>2</v>
      </c>
      <c r="P96" s="35">
        <f aca="true" t="shared" si="63" ref="P96:P104">SUM(L96:O96)</f>
        <v>369</v>
      </c>
      <c r="Q96" s="35">
        <v>69</v>
      </c>
      <c r="R96" s="35">
        <v>924</v>
      </c>
      <c r="S96" s="35">
        <v>118</v>
      </c>
    </row>
    <row r="97" spans="2:19" ht="13.5">
      <c r="B97" s="33">
        <v>36</v>
      </c>
      <c r="C97" s="34" t="s">
        <v>51</v>
      </c>
      <c r="D97" s="35">
        <v>7010</v>
      </c>
      <c r="E97" s="35">
        <v>6410</v>
      </c>
      <c r="F97" s="35">
        <v>747</v>
      </c>
      <c r="G97" s="36">
        <f t="shared" si="58"/>
        <v>0.11653666146645866</v>
      </c>
      <c r="H97" s="36">
        <f t="shared" si="59"/>
        <v>4.274570982839314</v>
      </c>
      <c r="I97" s="35">
        <v>232</v>
      </c>
      <c r="J97" s="35">
        <v>23</v>
      </c>
      <c r="K97" s="35">
        <v>19</v>
      </c>
      <c r="L97" s="30">
        <v>232</v>
      </c>
      <c r="M97" s="30">
        <v>23</v>
      </c>
      <c r="N97" s="30">
        <v>19</v>
      </c>
      <c r="O97" s="30">
        <v>0</v>
      </c>
      <c r="P97" s="35">
        <f t="shared" si="63"/>
        <v>274</v>
      </c>
      <c r="Q97" s="35">
        <v>170</v>
      </c>
      <c r="R97" s="35">
        <v>1339</v>
      </c>
      <c r="S97" s="35">
        <v>365</v>
      </c>
    </row>
    <row r="98" spans="2:19" ht="13.5">
      <c r="B98" s="33">
        <v>37</v>
      </c>
      <c r="C98" s="34" t="s">
        <v>52</v>
      </c>
      <c r="D98" s="35">
        <v>6106</v>
      </c>
      <c r="E98" s="35">
        <v>5561</v>
      </c>
      <c r="F98" s="35">
        <v>490</v>
      </c>
      <c r="G98" s="36">
        <f t="shared" si="58"/>
        <v>0.08811364862434815</v>
      </c>
      <c r="H98" s="36">
        <f t="shared" si="59"/>
        <v>2.9670922495953964</v>
      </c>
      <c r="I98" s="35">
        <v>131</v>
      </c>
      <c r="J98" s="35">
        <v>16</v>
      </c>
      <c r="K98" s="35">
        <v>8</v>
      </c>
      <c r="L98" s="30">
        <v>131</v>
      </c>
      <c r="M98" s="30">
        <v>16</v>
      </c>
      <c r="N98" s="30">
        <v>8</v>
      </c>
      <c r="O98" s="30">
        <v>10</v>
      </c>
      <c r="P98" s="35">
        <f t="shared" si="63"/>
        <v>165</v>
      </c>
      <c r="Q98" s="35">
        <v>58</v>
      </c>
      <c r="R98" s="35">
        <v>564</v>
      </c>
      <c r="S98" s="35">
        <v>44</v>
      </c>
    </row>
    <row r="99" spans="1:20" s="38" customFormat="1" ht="13.5">
      <c r="A99" s="1"/>
      <c r="B99" s="33">
        <v>38</v>
      </c>
      <c r="C99" s="34" t="s">
        <v>53</v>
      </c>
      <c r="D99" s="35">
        <v>8460</v>
      </c>
      <c r="E99" s="35">
        <v>7440</v>
      </c>
      <c r="F99" s="35">
        <v>827</v>
      </c>
      <c r="G99" s="36">
        <f t="shared" si="58"/>
        <v>0.11115591397849463</v>
      </c>
      <c r="H99" s="36">
        <f t="shared" si="59"/>
        <v>4.260752688172043</v>
      </c>
      <c r="I99" s="35">
        <v>206</v>
      </c>
      <c r="J99" s="35">
        <v>34</v>
      </c>
      <c r="K99" s="35">
        <v>35</v>
      </c>
      <c r="L99" s="30">
        <v>206</v>
      </c>
      <c r="M99" s="30">
        <v>34</v>
      </c>
      <c r="N99" s="30">
        <v>35</v>
      </c>
      <c r="O99" s="30">
        <v>42</v>
      </c>
      <c r="P99" s="35">
        <f t="shared" si="63"/>
        <v>317</v>
      </c>
      <c r="Q99" s="35">
        <v>36</v>
      </c>
      <c r="R99" s="35">
        <v>916</v>
      </c>
      <c r="S99" s="35">
        <v>221</v>
      </c>
      <c r="T99" s="1"/>
    </row>
    <row r="100" spans="2:19" ht="13.5">
      <c r="B100" s="33">
        <v>39</v>
      </c>
      <c r="C100" s="29" t="s">
        <v>54</v>
      </c>
      <c r="D100" s="35">
        <v>3638</v>
      </c>
      <c r="E100" s="35">
        <v>3082</v>
      </c>
      <c r="F100" s="35">
        <v>455</v>
      </c>
      <c r="G100" s="36">
        <f t="shared" si="58"/>
        <v>0.14763140817650877</v>
      </c>
      <c r="H100" s="36">
        <f t="shared" si="59"/>
        <v>4.477611940298507</v>
      </c>
      <c r="I100" s="35">
        <v>116</v>
      </c>
      <c r="J100" s="35">
        <v>15</v>
      </c>
      <c r="K100" s="35">
        <v>6</v>
      </c>
      <c r="L100" s="30">
        <v>116</v>
      </c>
      <c r="M100" s="30">
        <v>15</v>
      </c>
      <c r="N100" s="30">
        <v>6</v>
      </c>
      <c r="O100" s="30">
        <v>1</v>
      </c>
      <c r="P100" s="35">
        <f t="shared" si="63"/>
        <v>138</v>
      </c>
      <c r="Q100" s="35">
        <v>46</v>
      </c>
      <c r="R100" s="35">
        <v>431</v>
      </c>
      <c r="S100" s="35">
        <v>48</v>
      </c>
    </row>
    <row r="101" spans="2:19" ht="13.5">
      <c r="B101" s="33">
        <v>40</v>
      </c>
      <c r="C101" s="34" t="s">
        <v>55</v>
      </c>
      <c r="D101" s="35">
        <v>24175</v>
      </c>
      <c r="E101" s="35">
        <v>20752</v>
      </c>
      <c r="F101" s="35">
        <v>3217</v>
      </c>
      <c r="G101" s="36">
        <f t="shared" si="58"/>
        <v>0.15502120277563608</v>
      </c>
      <c r="H101" s="36">
        <f t="shared" si="59"/>
        <v>4.6067848882035465</v>
      </c>
      <c r="I101" s="35">
        <v>764</v>
      </c>
      <c r="J101" s="35">
        <v>139</v>
      </c>
      <c r="K101" s="35">
        <v>53</v>
      </c>
      <c r="L101" s="30">
        <v>764</v>
      </c>
      <c r="M101" s="30">
        <v>139</v>
      </c>
      <c r="N101" s="30">
        <v>53</v>
      </c>
      <c r="O101" s="30">
        <v>0</v>
      </c>
      <c r="P101" s="35">
        <f t="shared" si="63"/>
        <v>956</v>
      </c>
      <c r="Q101" s="35">
        <v>283</v>
      </c>
      <c r="R101" s="35">
        <v>1802</v>
      </c>
      <c r="S101" s="35">
        <v>373</v>
      </c>
    </row>
    <row r="102" spans="2:19" ht="13.5">
      <c r="B102" s="33">
        <v>41</v>
      </c>
      <c r="C102" s="34" t="s">
        <v>56</v>
      </c>
      <c r="D102" s="35">
        <v>8649</v>
      </c>
      <c r="E102" s="35">
        <v>8066</v>
      </c>
      <c r="F102" s="35">
        <v>1148</v>
      </c>
      <c r="G102" s="36">
        <f t="shared" si="58"/>
        <v>0.1423258120505827</v>
      </c>
      <c r="H102" s="36">
        <f t="shared" si="59"/>
        <v>4.723530870319862</v>
      </c>
      <c r="I102" s="35">
        <v>307</v>
      </c>
      <c r="J102" s="35">
        <v>53</v>
      </c>
      <c r="K102" s="35">
        <v>21</v>
      </c>
      <c r="L102" s="30">
        <v>307</v>
      </c>
      <c r="M102" s="30">
        <v>53</v>
      </c>
      <c r="N102" s="30">
        <v>21</v>
      </c>
      <c r="O102" s="30">
        <v>0</v>
      </c>
      <c r="P102" s="35">
        <f t="shared" si="63"/>
        <v>381</v>
      </c>
      <c r="Q102" s="35">
        <v>92</v>
      </c>
      <c r="R102" s="35">
        <v>1423</v>
      </c>
      <c r="S102" s="35">
        <v>198</v>
      </c>
    </row>
    <row r="103" spans="2:19" ht="13.5">
      <c r="B103" s="33">
        <v>42</v>
      </c>
      <c r="C103" s="34" t="s">
        <v>57</v>
      </c>
      <c r="D103" s="35">
        <v>8174</v>
      </c>
      <c r="E103" s="35">
        <v>7608</v>
      </c>
      <c r="F103" s="35">
        <v>2714</v>
      </c>
      <c r="G103" s="36">
        <f t="shared" si="58"/>
        <v>0.3567297581493165</v>
      </c>
      <c r="H103" s="36">
        <f t="shared" si="59"/>
        <v>7.531545741324922</v>
      </c>
      <c r="I103" s="35">
        <v>470</v>
      </c>
      <c r="J103" s="35">
        <v>75</v>
      </c>
      <c r="K103" s="35">
        <v>28</v>
      </c>
      <c r="L103" s="30">
        <v>470</v>
      </c>
      <c r="M103" s="30">
        <v>75</v>
      </c>
      <c r="N103" s="30">
        <v>28</v>
      </c>
      <c r="O103" s="30">
        <v>0</v>
      </c>
      <c r="P103" s="35">
        <f t="shared" si="63"/>
        <v>573</v>
      </c>
      <c r="Q103" s="35">
        <v>69</v>
      </c>
      <c r="R103" s="35">
        <v>699</v>
      </c>
      <c r="S103" s="35">
        <v>114</v>
      </c>
    </row>
    <row r="104" spans="2:19" ht="13.5">
      <c r="B104" s="33">
        <v>43</v>
      </c>
      <c r="C104" s="34" t="s">
        <v>58</v>
      </c>
      <c r="D104" s="35">
        <v>10201</v>
      </c>
      <c r="E104" s="35">
        <v>9717</v>
      </c>
      <c r="F104" s="35">
        <v>1695</v>
      </c>
      <c r="G104" s="36">
        <f t="shared" si="58"/>
        <v>0.1744365544921272</v>
      </c>
      <c r="H104" s="36">
        <f t="shared" si="59"/>
        <v>5.649891941957394</v>
      </c>
      <c r="I104" s="35">
        <v>461</v>
      </c>
      <c r="J104" s="35">
        <v>57</v>
      </c>
      <c r="K104" s="35">
        <v>28</v>
      </c>
      <c r="L104" s="30">
        <v>461</v>
      </c>
      <c r="M104" s="30">
        <v>57</v>
      </c>
      <c r="N104" s="30">
        <v>28</v>
      </c>
      <c r="O104" s="30">
        <v>3</v>
      </c>
      <c r="P104" s="35">
        <f t="shared" si="63"/>
        <v>549</v>
      </c>
      <c r="Q104" s="35">
        <v>104</v>
      </c>
      <c r="R104" s="35">
        <v>1078</v>
      </c>
      <c r="S104" s="35">
        <v>168</v>
      </c>
    </row>
    <row r="105" spans="1:20" s="32" customFormat="1" ht="13.5">
      <c r="A105" s="3"/>
      <c r="B105" s="28">
        <v>44</v>
      </c>
      <c r="C105" s="29" t="s">
        <v>59</v>
      </c>
      <c r="D105" s="30">
        <v>6244</v>
      </c>
      <c r="E105" s="30">
        <v>5208</v>
      </c>
      <c r="F105" s="30">
        <v>789</v>
      </c>
      <c r="G105" s="31">
        <f t="shared" si="58"/>
        <v>0.15149769585253456</v>
      </c>
      <c r="H105" s="31">
        <f t="shared" si="59"/>
        <v>4.973118279569892</v>
      </c>
      <c r="I105" s="30">
        <v>225</v>
      </c>
      <c r="J105" s="30">
        <v>25</v>
      </c>
      <c r="K105" s="30">
        <v>9</v>
      </c>
      <c r="L105" s="30">
        <v>225</v>
      </c>
      <c r="M105" s="30">
        <v>25</v>
      </c>
      <c r="N105" s="30">
        <v>9</v>
      </c>
      <c r="O105" s="30">
        <v>0</v>
      </c>
      <c r="P105" s="30">
        <v>259</v>
      </c>
      <c r="Q105" s="30">
        <v>32</v>
      </c>
      <c r="R105" s="30">
        <v>365</v>
      </c>
      <c r="S105" s="30">
        <v>31</v>
      </c>
      <c r="T105" s="3"/>
    </row>
    <row r="106" spans="1:20" s="38" customFormat="1" ht="13.5">
      <c r="A106" s="1"/>
      <c r="B106" s="33">
        <v>45</v>
      </c>
      <c r="C106" s="34" t="s">
        <v>60</v>
      </c>
      <c r="D106" s="35">
        <v>7882</v>
      </c>
      <c r="E106" s="35">
        <v>6865</v>
      </c>
      <c r="F106" s="35">
        <v>1068</v>
      </c>
      <c r="G106" s="31">
        <f t="shared" si="58"/>
        <v>0.15557174071376548</v>
      </c>
      <c r="H106" s="31">
        <f t="shared" si="59"/>
        <v>5.069191551347414</v>
      </c>
      <c r="I106" s="35">
        <v>301</v>
      </c>
      <c r="J106" s="35">
        <v>24</v>
      </c>
      <c r="K106" s="35">
        <v>16</v>
      </c>
      <c r="L106" s="30">
        <v>301</v>
      </c>
      <c r="M106" s="30">
        <v>24</v>
      </c>
      <c r="N106" s="30">
        <v>16</v>
      </c>
      <c r="O106" s="30">
        <v>7</v>
      </c>
      <c r="P106" s="35">
        <v>348</v>
      </c>
      <c r="Q106" s="35">
        <v>39</v>
      </c>
      <c r="R106" s="35">
        <v>480</v>
      </c>
      <c r="S106" s="35">
        <v>58</v>
      </c>
      <c r="T106" s="1"/>
    </row>
    <row r="107" spans="2:19" ht="13.5">
      <c r="B107" s="33">
        <v>46</v>
      </c>
      <c r="C107" s="34" t="s">
        <v>61</v>
      </c>
      <c r="D107" s="35">
        <v>10791</v>
      </c>
      <c r="E107" s="35">
        <v>10003</v>
      </c>
      <c r="F107" s="35">
        <v>2113</v>
      </c>
      <c r="G107" s="36">
        <f t="shared" si="58"/>
        <v>0.2112366290112966</v>
      </c>
      <c r="H107" s="36">
        <f t="shared" si="59"/>
        <v>6.857942617214835</v>
      </c>
      <c r="I107" s="35">
        <v>557</v>
      </c>
      <c r="J107" s="35">
        <v>84</v>
      </c>
      <c r="K107" s="35">
        <v>45</v>
      </c>
      <c r="L107" s="30">
        <v>557</v>
      </c>
      <c r="M107" s="30">
        <v>84</v>
      </c>
      <c r="N107" s="30">
        <v>45</v>
      </c>
      <c r="O107" s="30">
        <v>0</v>
      </c>
      <c r="P107" s="35">
        <f>SUM(L107:O107)</f>
        <v>686</v>
      </c>
      <c r="Q107" s="35">
        <v>37</v>
      </c>
      <c r="R107" s="35">
        <v>717</v>
      </c>
      <c r="S107" s="35">
        <v>26</v>
      </c>
    </row>
    <row r="108" spans="2:19" ht="13.5">
      <c r="B108" s="33">
        <v>47</v>
      </c>
      <c r="C108" s="34" t="s">
        <v>62</v>
      </c>
      <c r="D108" s="35">
        <v>16833</v>
      </c>
      <c r="E108" s="35">
        <v>14018</v>
      </c>
      <c r="F108" s="35">
        <v>2980</v>
      </c>
      <c r="G108" s="36">
        <f t="shared" si="58"/>
        <v>0.21258382080182622</v>
      </c>
      <c r="H108" s="36">
        <f t="shared" si="59"/>
        <v>7.012412612355543</v>
      </c>
      <c r="I108" s="35">
        <v>779</v>
      </c>
      <c r="J108" s="35">
        <v>111</v>
      </c>
      <c r="K108" s="35">
        <v>47</v>
      </c>
      <c r="L108" s="30">
        <v>779</v>
      </c>
      <c r="M108" s="30">
        <v>111</v>
      </c>
      <c r="N108" s="30">
        <v>47</v>
      </c>
      <c r="O108" s="30">
        <v>46</v>
      </c>
      <c r="P108" s="35">
        <v>983</v>
      </c>
      <c r="Q108" s="35">
        <v>245</v>
      </c>
      <c r="R108" s="35">
        <v>1124</v>
      </c>
      <c r="S108" s="35">
        <v>199</v>
      </c>
    </row>
    <row r="109" spans="2:19" ht="13.5">
      <c r="B109" s="33"/>
      <c r="C109" s="34"/>
      <c r="D109" s="35"/>
      <c r="E109" s="35"/>
      <c r="F109" s="35"/>
      <c r="G109" s="36"/>
      <c r="H109" s="36"/>
      <c r="I109" s="35"/>
      <c r="J109" s="35"/>
      <c r="K109" s="35"/>
      <c r="L109" s="30"/>
      <c r="M109" s="30"/>
      <c r="N109" s="30"/>
      <c r="O109" s="30"/>
      <c r="P109" s="35"/>
      <c r="Q109" s="35"/>
      <c r="R109" s="35"/>
      <c r="S109" s="35"/>
    </row>
    <row r="110" spans="2:19" ht="13.5">
      <c r="B110" s="39"/>
      <c r="C110" s="40" t="s">
        <v>64</v>
      </c>
      <c r="D110" s="35">
        <f>SUM(D62:D108)</f>
        <v>762317</v>
      </c>
      <c r="E110" s="35">
        <f>SUM(E62:E108)</f>
        <v>700226</v>
      </c>
      <c r="F110" s="35">
        <f>SUM(F62:F108)</f>
        <v>84882</v>
      </c>
      <c r="G110" s="36">
        <f>F110/E110</f>
        <v>0.12122086297852408</v>
      </c>
      <c r="H110" s="36">
        <f>P110/E110*100</f>
        <v>3.8806042620525374</v>
      </c>
      <c r="I110" s="35">
        <f aca="true" t="shared" si="64" ref="I110:S110">SUM(I62:I108)</f>
        <v>22257</v>
      </c>
      <c r="J110" s="35">
        <f t="shared" si="64"/>
        <v>3036</v>
      </c>
      <c r="K110" s="35">
        <f t="shared" si="64"/>
        <v>1427</v>
      </c>
      <c r="L110" s="30">
        <f t="shared" si="64"/>
        <v>22257</v>
      </c>
      <c r="M110" s="41">
        <f t="shared" si="64"/>
        <v>3036</v>
      </c>
      <c r="N110" s="41">
        <f t="shared" si="64"/>
        <v>1427</v>
      </c>
      <c r="O110" s="30">
        <f t="shared" si="64"/>
        <v>453</v>
      </c>
      <c r="P110" s="35">
        <f t="shared" si="64"/>
        <v>27173</v>
      </c>
      <c r="Q110" s="35">
        <f t="shared" si="64"/>
        <v>10352</v>
      </c>
      <c r="R110" s="35">
        <f t="shared" si="64"/>
        <v>80173</v>
      </c>
      <c r="S110" s="35">
        <f t="shared" si="64"/>
        <v>22574</v>
      </c>
    </row>
    <row r="111" spans="2:19" ht="13.5">
      <c r="B111" s="39"/>
      <c r="C111" s="40"/>
      <c r="D111" s="35"/>
      <c r="E111" s="35"/>
      <c r="F111" s="35"/>
      <c r="G111" s="36"/>
      <c r="H111" s="36"/>
      <c r="I111" s="35"/>
      <c r="J111" s="35"/>
      <c r="K111" s="35"/>
      <c r="L111" s="30"/>
      <c r="M111" s="41"/>
      <c r="N111" s="41"/>
      <c r="O111" s="30"/>
      <c r="P111" s="35"/>
      <c r="Q111" s="35"/>
      <c r="R111" s="35"/>
      <c r="S111" s="35"/>
    </row>
    <row r="112" spans="2:19" ht="13.5">
      <c r="B112" s="39"/>
      <c r="C112" s="34" t="s">
        <v>65</v>
      </c>
      <c r="D112" s="35">
        <f>SUM(D110+D194)</f>
        <v>1184888</v>
      </c>
      <c r="E112" s="35">
        <f>SUM(E110+E194)</f>
        <v>1075680</v>
      </c>
      <c r="F112" s="35">
        <f>SUM(F110+F194)</f>
        <v>124073</v>
      </c>
      <c r="G112" s="36">
        <f>F112/E112</f>
        <v>0.11534378253755764</v>
      </c>
      <c r="H112" s="36">
        <f>P112/E112*100</f>
        <v>3.715975011155734</v>
      </c>
      <c r="I112" s="35">
        <f aca="true" t="shared" si="65" ref="I112:S112">SUM(I110+I194)</f>
        <v>213713</v>
      </c>
      <c r="J112" s="35">
        <f t="shared" si="65"/>
        <v>164675</v>
      </c>
      <c r="K112" s="35">
        <f t="shared" si="65"/>
        <v>10913</v>
      </c>
      <c r="L112" s="30">
        <f t="shared" si="65"/>
        <v>33097</v>
      </c>
      <c r="M112" s="41">
        <f t="shared" si="65"/>
        <v>4387</v>
      </c>
      <c r="N112" s="41">
        <f t="shared" si="65"/>
        <v>1975</v>
      </c>
      <c r="O112" s="30">
        <f t="shared" si="65"/>
        <v>513</v>
      </c>
      <c r="P112" s="35">
        <f t="shared" si="65"/>
        <v>39972</v>
      </c>
      <c r="Q112" s="35">
        <f t="shared" si="65"/>
        <v>32217</v>
      </c>
      <c r="R112" s="35">
        <f t="shared" si="65"/>
        <v>115887</v>
      </c>
      <c r="S112" s="35">
        <f t="shared" si="65"/>
        <v>38412</v>
      </c>
    </row>
    <row r="113" spans="2:19" ht="13.5">
      <c r="B113" s="4"/>
      <c r="C113" s="4"/>
      <c r="D113" s="42"/>
      <c r="E113" s="42"/>
      <c r="F113" s="42"/>
      <c r="G113" s="42"/>
      <c r="H113" s="42"/>
      <c r="I113" s="4"/>
      <c r="J113" s="4"/>
      <c r="K113" s="4"/>
      <c r="L113" s="43"/>
      <c r="M113" s="43"/>
      <c r="N113" s="43"/>
      <c r="O113" s="43"/>
      <c r="P113" s="4"/>
      <c r="Q113" s="4"/>
      <c r="R113" s="42"/>
      <c r="S113" s="42"/>
    </row>
    <row r="114" spans="2:5" ht="14.25">
      <c r="B114" s="5" t="s">
        <v>163</v>
      </c>
      <c r="C114" s="4"/>
      <c r="D114" s="4"/>
      <c r="E114" s="4"/>
    </row>
    <row r="115" spans="2:5" ht="14.25">
      <c r="B115" s="5"/>
      <c r="C115" s="4"/>
      <c r="D115" s="4"/>
      <c r="E115" s="4"/>
    </row>
    <row r="116" spans="2:19" ht="13.5">
      <c r="B116" s="6"/>
      <c r="C116" s="7"/>
      <c r="D116" s="8" t="s">
        <v>1</v>
      </c>
      <c r="E116" s="8" t="s">
        <v>2</v>
      </c>
      <c r="F116" s="9" t="s">
        <v>67</v>
      </c>
      <c r="G116" s="63" t="s">
        <v>144</v>
      </c>
      <c r="H116" s="63" t="s">
        <v>145</v>
      </c>
      <c r="I116" s="10" t="s">
        <v>3</v>
      </c>
      <c r="J116" s="11"/>
      <c r="K116" s="11"/>
      <c r="L116" s="12"/>
      <c r="M116" s="12"/>
      <c r="N116" s="12"/>
      <c r="O116" s="12"/>
      <c r="P116" s="13"/>
      <c r="Q116" s="14" t="s">
        <v>68</v>
      </c>
      <c r="R116" s="14" t="s">
        <v>4</v>
      </c>
      <c r="S116" s="15" t="s">
        <v>5</v>
      </c>
    </row>
    <row r="117" spans="2:19" ht="13.5">
      <c r="B117" s="17"/>
      <c r="C117" s="18"/>
      <c r="D117" s="19" t="s">
        <v>6</v>
      </c>
      <c r="E117" s="19" t="s">
        <v>6</v>
      </c>
      <c r="F117" s="20" t="s">
        <v>7</v>
      </c>
      <c r="G117" s="64"/>
      <c r="H117" s="64"/>
      <c r="I117" s="21" t="s">
        <v>8</v>
      </c>
      <c r="J117" s="21" t="s">
        <v>9</v>
      </c>
      <c r="K117" s="21" t="s">
        <v>10</v>
      </c>
      <c r="L117" s="22" t="s">
        <v>11</v>
      </c>
      <c r="M117" s="22" t="s">
        <v>12</v>
      </c>
      <c r="N117" s="22" t="s">
        <v>13</v>
      </c>
      <c r="O117" s="23" t="s">
        <v>10</v>
      </c>
      <c r="P117" s="24" t="s">
        <v>14</v>
      </c>
      <c r="Q117" s="25" t="s">
        <v>15</v>
      </c>
      <c r="R117" s="27"/>
      <c r="S117" s="27" t="s">
        <v>16</v>
      </c>
    </row>
    <row r="118" spans="2:19" ht="13.5">
      <c r="B118" s="44">
        <v>48</v>
      </c>
      <c r="C118" s="45" t="s">
        <v>69</v>
      </c>
      <c r="D118" s="46">
        <v>14952</v>
      </c>
      <c r="E118" s="46">
        <v>13584</v>
      </c>
      <c r="F118" s="46">
        <v>1588</v>
      </c>
      <c r="G118" s="47">
        <f aca="true" t="shared" si="66" ref="G118:G149">F118/E118</f>
        <v>0.11690223792697291</v>
      </c>
      <c r="H118" s="47">
        <f aca="true" t="shared" si="67" ref="H118:H149">P118/E118*100</f>
        <v>3.732332155477032</v>
      </c>
      <c r="I118" s="46">
        <v>9349</v>
      </c>
      <c r="J118" s="46">
        <v>3728</v>
      </c>
      <c r="K118" s="46">
        <v>0</v>
      </c>
      <c r="L118" s="48">
        <v>468</v>
      </c>
      <c r="M118" s="48">
        <v>30</v>
      </c>
      <c r="N118" s="48">
        <v>9</v>
      </c>
      <c r="O118" s="48">
        <v>0</v>
      </c>
      <c r="P118" s="46">
        <f aca="true" t="shared" si="68" ref="P118:P131">SUM(L118:O118)</f>
        <v>507</v>
      </c>
      <c r="Q118" s="46">
        <v>115</v>
      </c>
      <c r="R118" s="46">
        <v>0</v>
      </c>
      <c r="S118" s="46">
        <v>0</v>
      </c>
    </row>
    <row r="119" spans="2:19" ht="13.5">
      <c r="B119" s="44">
        <f aca="true" t="shared" si="69" ref="B119:B150">B118+1</f>
        <v>49</v>
      </c>
      <c r="C119" s="45" t="s">
        <v>70</v>
      </c>
      <c r="D119" s="46">
        <v>10128</v>
      </c>
      <c r="E119" s="46">
        <v>9449</v>
      </c>
      <c r="F119" s="46">
        <v>1198</v>
      </c>
      <c r="G119" s="47">
        <f t="shared" si="66"/>
        <v>0.12678590327018732</v>
      </c>
      <c r="H119" s="47">
        <f t="shared" si="67"/>
        <v>4.243835326489576</v>
      </c>
      <c r="I119" s="46">
        <v>3181</v>
      </c>
      <c r="J119" s="46">
        <v>5867</v>
      </c>
      <c r="K119" s="46">
        <v>0</v>
      </c>
      <c r="L119" s="48">
        <v>360</v>
      </c>
      <c r="M119" s="48">
        <v>37</v>
      </c>
      <c r="N119" s="48">
        <v>4</v>
      </c>
      <c r="O119" s="48">
        <v>0</v>
      </c>
      <c r="P119" s="46">
        <f t="shared" si="68"/>
        <v>401</v>
      </c>
      <c r="Q119" s="46">
        <v>475</v>
      </c>
      <c r="R119" s="46">
        <v>785</v>
      </c>
      <c r="S119" s="46">
        <v>689</v>
      </c>
    </row>
    <row r="120" spans="2:19" ht="13.5">
      <c r="B120" s="44">
        <f t="shared" si="69"/>
        <v>50</v>
      </c>
      <c r="C120" s="45" t="s">
        <v>71</v>
      </c>
      <c r="D120" s="46">
        <v>8973</v>
      </c>
      <c r="E120" s="46">
        <v>8180</v>
      </c>
      <c r="F120" s="46">
        <v>1012</v>
      </c>
      <c r="G120" s="47">
        <f t="shared" si="66"/>
        <v>0.12371638141809291</v>
      </c>
      <c r="H120" s="47">
        <f t="shared" si="67"/>
        <v>4.32762836185819</v>
      </c>
      <c r="I120" s="46">
        <v>2548</v>
      </c>
      <c r="J120" s="46">
        <v>5278</v>
      </c>
      <c r="K120" s="46">
        <v>0</v>
      </c>
      <c r="L120" s="48">
        <v>307</v>
      </c>
      <c r="M120" s="48">
        <v>28</v>
      </c>
      <c r="N120" s="48">
        <v>19</v>
      </c>
      <c r="O120" s="48">
        <v>0</v>
      </c>
      <c r="P120" s="46">
        <f t="shared" si="68"/>
        <v>354</v>
      </c>
      <c r="Q120" s="46">
        <v>61</v>
      </c>
      <c r="R120" s="46">
        <v>436</v>
      </c>
      <c r="S120" s="46">
        <v>531</v>
      </c>
    </row>
    <row r="121" spans="2:19" ht="13.5">
      <c r="B121" s="44">
        <f t="shared" si="69"/>
        <v>51</v>
      </c>
      <c r="C121" s="45" t="s">
        <v>72</v>
      </c>
      <c r="D121" s="46">
        <v>33300</v>
      </c>
      <c r="E121" s="46">
        <v>31701</v>
      </c>
      <c r="F121" s="46">
        <v>2772</v>
      </c>
      <c r="G121" s="47">
        <f t="shared" si="66"/>
        <v>0.08744203652881613</v>
      </c>
      <c r="H121" s="47">
        <f t="shared" si="67"/>
        <v>2.8958077032270277</v>
      </c>
      <c r="I121" s="46">
        <v>26194</v>
      </c>
      <c r="J121" s="46">
        <v>4573</v>
      </c>
      <c r="K121" s="46">
        <v>16</v>
      </c>
      <c r="L121" s="48">
        <v>782</v>
      </c>
      <c r="M121" s="48">
        <v>92</v>
      </c>
      <c r="N121" s="48">
        <v>44</v>
      </c>
      <c r="O121" s="48">
        <v>0</v>
      </c>
      <c r="P121" s="46">
        <f t="shared" si="68"/>
        <v>918</v>
      </c>
      <c r="Q121" s="46">
        <v>2882</v>
      </c>
      <c r="R121" s="46">
        <v>3430</v>
      </c>
      <c r="S121" s="46">
        <v>1640</v>
      </c>
    </row>
    <row r="122" spans="2:19" ht="13.5">
      <c r="B122" s="44">
        <f t="shared" si="69"/>
        <v>52</v>
      </c>
      <c r="C122" s="45" t="s">
        <v>73</v>
      </c>
      <c r="D122" s="46">
        <v>13423</v>
      </c>
      <c r="E122" s="46">
        <v>11830</v>
      </c>
      <c r="F122" s="46">
        <v>1370</v>
      </c>
      <c r="G122" s="47">
        <f t="shared" si="66"/>
        <v>0.1158072696534235</v>
      </c>
      <c r="H122" s="47">
        <f t="shared" si="67"/>
        <v>3.660185967878275</v>
      </c>
      <c r="I122" s="46">
        <v>10315</v>
      </c>
      <c r="J122" s="46">
        <v>1082</v>
      </c>
      <c r="K122" s="46">
        <v>0</v>
      </c>
      <c r="L122" s="48">
        <v>382</v>
      </c>
      <c r="M122" s="48">
        <v>41</v>
      </c>
      <c r="N122" s="48">
        <v>10</v>
      </c>
      <c r="O122" s="48">
        <v>0</v>
      </c>
      <c r="P122" s="46">
        <f t="shared" si="68"/>
        <v>433</v>
      </c>
      <c r="Q122" s="46">
        <v>1153</v>
      </c>
      <c r="R122" s="46">
        <v>2244</v>
      </c>
      <c r="S122" s="46">
        <v>737</v>
      </c>
    </row>
    <row r="123" spans="2:19" ht="13.5">
      <c r="B123" s="44">
        <f t="shared" si="69"/>
        <v>53</v>
      </c>
      <c r="C123" s="45" t="s">
        <v>74</v>
      </c>
      <c r="D123" s="46">
        <v>20550</v>
      </c>
      <c r="E123" s="46">
        <v>19623</v>
      </c>
      <c r="F123" s="46">
        <v>1375</v>
      </c>
      <c r="G123" s="47">
        <f t="shared" si="66"/>
        <v>0.07007083524435612</v>
      </c>
      <c r="H123" s="47">
        <f t="shared" si="67"/>
        <v>2.3187076389950567</v>
      </c>
      <c r="I123" s="46">
        <v>15316</v>
      </c>
      <c r="J123" s="46">
        <v>3852</v>
      </c>
      <c r="K123" s="46">
        <v>0</v>
      </c>
      <c r="L123" s="48">
        <v>376</v>
      </c>
      <c r="M123" s="48">
        <v>55</v>
      </c>
      <c r="N123" s="48">
        <v>24</v>
      </c>
      <c r="O123" s="3">
        <v>0</v>
      </c>
      <c r="P123" s="46">
        <f t="shared" si="68"/>
        <v>455</v>
      </c>
      <c r="Q123" s="46">
        <v>134</v>
      </c>
      <c r="R123" s="46">
        <v>2428</v>
      </c>
      <c r="S123" s="46">
        <v>0</v>
      </c>
    </row>
    <row r="124" spans="2:19" ht="13.5">
      <c r="B124" s="44">
        <f t="shared" si="69"/>
        <v>54</v>
      </c>
      <c r="C124" s="45" t="s">
        <v>75</v>
      </c>
      <c r="D124" s="46">
        <v>12463</v>
      </c>
      <c r="E124" s="46">
        <v>11552</v>
      </c>
      <c r="F124" s="46">
        <v>630</v>
      </c>
      <c r="G124" s="47">
        <f t="shared" si="66"/>
        <v>0.05453601108033241</v>
      </c>
      <c r="H124" s="47">
        <f t="shared" si="67"/>
        <v>1.7745844875346262</v>
      </c>
      <c r="I124" s="46">
        <v>2708</v>
      </c>
      <c r="J124" s="46">
        <v>8639</v>
      </c>
      <c r="K124" s="46">
        <v>0</v>
      </c>
      <c r="L124" s="48">
        <v>184</v>
      </c>
      <c r="M124" s="48">
        <v>19</v>
      </c>
      <c r="N124" s="48">
        <v>2</v>
      </c>
      <c r="O124" s="48">
        <v>0</v>
      </c>
      <c r="P124" s="46">
        <f t="shared" si="68"/>
        <v>205</v>
      </c>
      <c r="Q124" s="46">
        <v>621</v>
      </c>
      <c r="R124" s="46">
        <v>671</v>
      </c>
      <c r="S124" s="46">
        <v>749</v>
      </c>
    </row>
    <row r="125" spans="2:19" ht="13.5">
      <c r="B125" s="44">
        <f t="shared" si="69"/>
        <v>55</v>
      </c>
      <c r="C125" s="45" t="s">
        <v>76</v>
      </c>
      <c r="D125" s="46">
        <v>24493</v>
      </c>
      <c r="E125" s="46">
        <v>20455</v>
      </c>
      <c r="F125" s="46">
        <v>1810</v>
      </c>
      <c r="G125" s="47">
        <f t="shared" si="66"/>
        <v>0.08848692251283305</v>
      </c>
      <c r="H125" s="47">
        <f t="shared" si="67"/>
        <v>3.0701539965778535</v>
      </c>
      <c r="I125" s="46">
        <v>5998</v>
      </c>
      <c r="J125" s="46">
        <v>13829</v>
      </c>
      <c r="K125" s="46">
        <v>0</v>
      </c>
      <c r="L125" s="48">
        <v>516</v>
      </c>
      <c r="M125" s="48">
        <v>76</v>
      </c>
      <c r="N125" s="48">
        <v>36</v>
      </c>
      <c r="O125" s="48">
        <v>0</v>
      </c>
      <c r="P125" s="46">
        <f t="shared" si="68"/>
        <v>628</v>
      </c>
      <c r="Q125" s="46">
        <v>1933</v>
      </c>
      <c r="R125" s="46">
        <v>2285</v>
      </c>
      <c r="S125" s="46">
        <v>771</v>
      </c>
    </row>
    <row r="126" spans="2:19" ht="13.5">
      <c r="B126" s="44">
        <f t="shared" si="69"/>
        <v>56</v>
      </c>
      <c r="C126" s="45" t="s">
        <v>77</v>
      </c>
      <c r="D126" s="46">
        <v>13076</v>
      </c>
      <c r="E126" s="46">
        <v>12477</v>
      </c>
      <c r="F126" s="46">
        <v>1027</v>
      </c>
      <c r="G126" s="47">
        <f t="shared" si="66"/>
        <v>0.08231145307365553</v>
      </c>
      <c r="H126" s="47">
        <f t="shared" si="67"/>
        <v>2.7570730143463975</v>
      </c>
      <c r="I126" s="46">
        <v>4000</v>
      </c>
      <c r="J126" s="46">
        <v>8133</v>
      </c>
      <c r="K126" s="46">
        <v>0</v>
      </c>
      <c r="L126" s="48">
        <v>279</v>
      </c>
      <c r="M126" s="48">
        <v>44</v>
      </c>
      <c r="N126" s="48">
        <v>21</v>
      </c>
      <c r="O126" s="48">
        <v>0</v>
      </c>
      <c r="P126" s="46">
        <f t="shared" si="68"/>
        <v>344</v>
      </c>
      <c r="Q126" s="46">
        <v>554</v>
      </c>
      <c r="R126" s="46">
        <v>1443</v>
      </c>
      <c r="S126" s="46">
        <v>563</v>
      </c>
    </row>
    <row r="127" spans="2:19" ht="13.5">
      <c r="B127" s="44">
        <f t="shared" si="69"/>
        <v>57</v>
      </c>
      <c r="C127" s="45" t="s">
        <v>78</v>
      </c>
      <c r="D127" s="46">
        <v>11746</v>
      </c>
      <c r="E127" s="46">
        <v>10492</v>
      </c>
      <c r="F127" s="46">
        <v>722</v>
      </c>
      <c r="G127" s="47">
        <f t="shared" si="66"/>
        <v>0.0688143347312238</v>
      </c>
      <c r="H127" s="47">
        <f t="shared" si="67"/>
        <v>2.459016393442623</v>
      </c>
      <c r="I127" s="46">
        <v>6075</v>
      </c>
      <c r="J127" s="46">
        <v>4159</v>
      </c>
      <c r="K127" s="46">
        <v>0</v>
      </c>
      <c r="L127" s="48">
        <v>240</v>
      </c>
      <c r="M127" s="48">
        <v>14</v>
      </c>
      <c r="N127" s="48">
        <v>4</v>
      </c>
      <c r="O127" s="48">
        <v>0</v>
      </c>
      <c r="P127" s="46">
        <f t="shared" si="68"/>
        <v>258</v>
      </c>
      <c r="Q127" s="46">
        <v>159</v>
      </c>
      <c r="R127" s="46">
        <v>859</v>
      </c>
      <c r="S127" s="46">
        <v>51</v>
      </c>
    </row>
    <row r="128" spans="2:19" ht="13.5">
      <c r="B128" s="44">
        <f t="shared" si="69"/>
        <v>58</v>
      </c>
      <c r="C128" s="45" t="s">
        <v>79</v>
      </c>
      <c r="D128" s="46">
        <v>9002</v>
      </c>
      <c r="E128" s="46">
        <v>5287</v>
      </c>
      <c r="F128" s="46">
        <v>1231</v>
      </c>
      <c r="G128" s="47">
        <f t="shared" si="66"/>
        <v>0.23283525628901078</v>
      </c>
      <c r="H128" s="47">
        <f t="shared" si="67"/>
        <v>7.395498392282958</v>
      </c>
      <c r="I128" s="46">
        <v>4195</v>
      </c>
      <c r="J128" s="46">
        <v>701</v>
      </c>
      <c r="K128" s="46">
        <v>0</v>
      </c>
      <c r="L128" s="48">
        <v>307</v>
      </c>
      <c r="M128" s="48">
        <v>57</v>
      </c>
      <c r="N128" s="48">
        <v>27</v>
      </c>
      <c r="O128" s="48">
        <v>0</v>
      </c>
      <c r="P128" s="46">
        <f t="shared" si="68"/>
        <v>391</v>
      </c>
      <c r="Q128" s="46">
        <v>343</v>
      </c>
      <c r="R128" s="46">
        <v>237</v>
      </c>
      <c r="S128" s="46">
        <v>0</v>
      </c>
    </row>
    <row r="129" spans="2:19" ht="13.5">
      <c r="B129" s="44">
        <f t="shared" si="69"/>
        <v>59</v>
      </c>
      <c r="C129" s="45" t="s">
        <v>80</v>
      </c>
      <c r="D129" s="46">
        <v>13135</v>
      </c>
      <c r="E129" s="46">
        <v>12337</v>
      </c>
      <c r="F129" s="48">
        <v>1834</v>
      </c>
      <c r="G129" s="47">
        <f t="shared" si="66"/>
        <v>0.14865850693037205</v>
      </c>
      <c r="H129" s="47">
        <f t="shared" si="67"/>
        <v>4.2960201021317985</v>
      </c>
      <c r="I129" s="46">
        <v>9080</v>
      </c>
      <c r="J129" s="46">
        <v>2724</v>
      </c>
      <c r="K129" s="46">
        <v>3</v>
      </c>
      <c r="L129" s="48">
        <v>464</v>
      </c>
      <c r="M129" s="48">
        <v>50</v>
      </c>
      <c r="N129" s="48">
        <v>16</v>
      </c>
      <c r="O129" s="48">
        <v>0</v>
      </c>
      <c r="P129" s="46">
        <f t="shared" si="68"/>
        <v>530</v>
      </c>
      <c r="Q129" s="46">
        <v>416</v>
      </c>
      <c r="R129" s="46">
        <v>791</v>
      </c>
      <c r="S129" s="46">
        <v>390</v>
      </c>
    </row>
    <row r="130" spans="1:20" s="32" customFormat="1" ht="13.5">
      <c r="A130" s="3"/>
      <c r="B130" s="44">
        <f t="shared" si="69"/>
        <v>60</v>
      </c>
      <c r="C130" s="45" t="s">
        <v>81</v>
      </c>
      <c r="D130" s="48">
        <v>2834</v>
      </c>
      <c r="E130" s="48">
        <v>2552</v>
      </c>
      <c r="F130" s="48">
        <v>378</v>
      </c>
      <c r="G130" s="49">
        <f t="shared" si="66"/>
        <v>0.1481191222570533</v>
      </c>
      <c r="H130" s="49">
        <f t="shared" si="67"/>
        <v>4.310344827586207</v>
      </c>
      <c r="I130" s="48">
        <v>2172</v>
      </c>
      <c r="J130" s="48">
        <v>265</v>
      </c>
      <c r="K130" s="48">
        <v>5</v>
      </c>
      <c r="L130" s="48">
        <v>96</v>
      </c>
      <c r="M130" s="48">
        <v>10</v>
      </c>
      <c r="N130" s="48">
        <v>4</v>
      </c>
      <c r="O130" s="48">
        <v>0</v>
      </c>
      <c r="P130" s="48">
        <f t="shared" si="68"/>
        <v>110</v>
      </c>
      <c r="Q130" s="48">
        <v>65</v>
      </c>
      <c r="R130" s="48">
        <v>71</v>
      </c>
      <c r="S130" s="48">
        <v>2</v>
      </c>
      <c r="T130" s="3"/>
    </row>
    <row r="131" spans="2:19" ht="13.5">
      <c r="B131" s="44">
        <f t="shared" si="69"/>
        <v>61</v>
      </c>
      <c r="C131" s="45" t="s">
        <v>82</v>
      </c>
      <c r="D131" s="46">
        <v>2716</v>
      </c>
      <c r="E131" s="46">
        <v>2568</v>
      </c>
      <c r="F131" s="46">
        <v>500</v>
      </c>
      <c r="G131" s="47">
        <f t="shared" si="66"/>
        <v>0.19470404984423675</v>
      </c>
      <c r="H131" s="47">
        <f t="shared" si="67"/>
        <v>5.763239875389408</v>
      </c>
      <c r="I131" s="46">
        <v>1928</v>
      </c>
      <c r="J131" s="46">
        <v>492</v>
      </c>
      <c r="K131" s="46">
        <v>0</v>
      </c>
      <c r="L131" s="48">
        <v>125</v>
      </c>
      <c r="M131" s="48">
        <v>11</v>
      </c>
      <c r="N131" s="48">
        <v>12</v>
      </c>
      <c r="O131" s="48">
        <v>0</v>
      </c>
      <c r="P131" s="46">
        <f t="shared" si="68"/>
        <v>148</v>
      </c>
      <c r="Q131" s="46">
        <v>116</v>
      </c>
      <c r="R131" s="46">
        <v>216</v>
      </c>
      <c r="S131" s="46">
        <v>102</v>
      </c>
    </row>
    <row r="132" spans="2:19" ht="13.5">
      <c r="B132" s="44">
        <f t="shared" si="69"/>
        <v>62</v>
      </c>
      <c r="C132" s="45" t="s">
        <v>83</v>
      </c>
      <c r="D132" s="46">
        <v>3542</v>
      </c>
      <c r="E132" s="46">
        <v>3329</v>
      </c>
      <c r="F132" s="46">
        <v>566</v>
      </c>
      <c r="G132" s="47">
        <f t="shared" si="66"/>
        <v>0.1700210273355362</v>
      </c>
      <c r="H132" s="47">
        <f t="shared" si="67"/>
        <v>5.527185340943226</v>
      </c>
      <c r="I132" s="46">
        <v>805</v>
      </c>
      <c r="J132" s="46">
        <v>2329</v>
      </c>
      <c r="K132" s="46">
        <v>11</v>
      </c>
      <c r="L132" s="48">
        <v>158</v>
      </c>
      <c r="M132" s="48">
        <v>20</v>
      </c>
      <c r="N132" s="48">
        <v>6</v>
      </c>
      <c r="O132" s="48">
        <v>0</v>
      </c>
      <c r="P132" s="46">
        <v>184</v>
      </c>
      <c r="Q132" s="46">
        <v>572</v>
      </c>
      <c r="R132" s="46">
        <v>569</v>
      </c>
      <c r="S132" s="46">
        <v>182</v>
      </c>
    </row>
    <row r="133" spans="2:19" ht="13.5">
      <c r="B133" s="44">
        <f t="shared" si="69"/>
        <v>63</v>
      </c>
      <c r="C133" s="45" t="s">
        <v>84</v>
      </c>
      <c r="D133" s="46">
        <v>3450</v>
      </c>
      <c r="E133" s="46">
        <v>3163</v>
      </c>
      <c r="F133" s="46">
        <v>370</v>
      </c>
      <c r="G133" s="47">
        <f t="shared" si="66"/>
        <v>0.11697755295605437</v>
      </c>
      <c r="H133" s="47">
        <f t="shared" si="67"/>
        <v>3.8254821372115084</v>
      </c>
      <c r="I133" s="46">
        <v>2483</v>
      </c>
      <c r="J133" s="46">
        <v>545</v>
      </c>
      <c r="K133" s="46">
        <v>0</v>
      </c>
      <c r="L133" s="48">
        <v>105</v>
      </c>
      <c r="M133" s="48">
        <v>13</v>
      </c>
      <c r="N133" s="48">
        <v>3</v>
      </c>
      <c r="O133" s="48">
        <v>0</v>
      </c>
      <c r="P133" s="46">
        <v>121</v>
      </c>
      <c r="Q133" s="46">
        <v>79</v>
      </c>
      <c r="R133" s="46">
        <v>205</v>
      </c>
      <c r="S133" s="46">
        <v>19</v>
      </c>
    </row>
    <row r="134" spans="2:19" ht="13.5">
      <c r="B134" s="44">
        <f t="shared" si="69"/>
        <v>64</v>
      </c>
      <c r="C134" s="45" t="s">
        <v>85</v>
      </c>
      <c r="D134" s="46">
        <v>4854</v>
      </c>
      <c r="E134" s="46">
        <v>4572</v>
      </c>
      <c r="F134" s="46">
        <v>609</v>
      </c>
      <c r="G134" s="47">
        <f t="shared" si="66"/>
        <v>0.1332020997375328</v>
      </c>
      <c r="H134" s="47">
        <f t="shared" si="67"/>
        <v>3.608923884514436</v>
      </c>
      <c r="I134" s="46">
        <v>3323</v>
      </c>
      <c r="J134" s="46">
        <v>1084</v>
      </c>
      <c r="K134" s="46">
        <v>0</v>
      </c>
      <c r="L134" s="48">
        <v>143</v>
      </c>
      <c r="M134" s="48">
        <v>14</v>
      </c>
      <c r="N134" s="48">
        <v>8</v>
      </c>
      <c r="O134" s="48">
        <v>0</v>
      </c>
      <c r="P134" s="46">
        <f aca="true" t="shared" si="70" ref="P134:P149">SUM(L134:O134)</f>
        <v>165</v>
      </c>
      <c r="Q134" s="46">
        <v>371</v>
      </c>
      <c r="R134" s="46">
        <v>241</v>
      </c>
      <c r="S134" s="46">
        <v>370</v>
      </c>
    </row>
    <row r="135" spans="2:19" ht="13.5">
      <c r="B135" s="44">
        <f t="shared" si="69"/>
        <v>65</v>
      </c>
      <c r="C135" s="45" t="s">
        <v>148</v>
      </c>
      <c r="D135" s="46">
        <v>3786</v>
      </c>
      <c r="E135" s="46">
        <v>3672</v>
      </c>
      <c r="F135" s="48">
        <v>536</v>
      </c>
      <c r="G135" s="47">
        <f t="shared" si="66"/>
        <v>0.14596949891067537</v>
      </c>
      <c r="H135" s="47">
        <f t="shared" si="67"/>
        <v>4.357298474945534</v>
      </c>
      <c r="I135" s="48">
        <v>1029</v>
      </c>
      <c r="J135" s="48">
        <v>2483</v>
      </c>
      <c r="K135" s="48">
        <v>0</v>
      </c>
      <c r="L135" s="48">
        <v>131</v>
      </c>
      <c r="M135" s="48">
        <v>17</v>
      </c>
      <c r="N135" s="48">
        <v>12</v>
      </c>
      <c r="O135" s="48">
        <v>0</v>
      </c>
      <c r="P135" s="46">
        <f t="shared" si="70"/>
        <v>160</v>
      </c>
      <c r="Q135" s="46">
        <v>671</v>
      </c>
      <c r="R135" s="46">
        <v>960</v>
      </c>
      <c r="S135" s="46">
        <v>307</v>
      </c>
    </row>
    <row r="136" spans="2:19" ht="13.5">
      <c r="B136" s="44">
        <f t="shared" si="69"/>
        <v>66</v>
      </c>
      <c r="C136" s="45" t="s">
        <v>86</v>
      </c>
      <c r="D136" s="46">
        <v>4722</v>
      </c>
      <c r="E136" s="46">
        <v>4476</v>
      </c>
      <c r="F136" s="46">
        <v>263</v>
      </c>
      <c r="G136" s="47">
        <f t="shared" si="66"/>
        <v>0.058757819481680074</v>
      </c>
      <c r="H136" s="47">
        <f t="shared" si="67"/>
        <v>2.3458445040214477</v>
      </c>
      <c r="I136" s="46">
        <v>1380</v>
      </c>
      <c r="J136" s="46">
        <v>2991</v>
      </c>
      <c r="K136" s="46">
        <v>0</v>
      </c>
      <c r="L136" s="48">
        <v>95</v>
      </c>
      <c r="M136" s="48">
        <v>8</v>
      </c>
      <c r="N136" s="48">
        <v>2</v>
      </c>
      <c r="O136" s="48">
        <v>0</v>
      </c>
      <c r="P136" s="46">
        <f t="shared" si="70"/>
        <v>105</v>
      </c>
      <c r="Q136" s="46">
        <v>40</v>
      </c>
      <c r="R136" s="46">
        <v>103</v>
      </c>
      <c r="S136" s="46">
        <v>131</v>
      </c>
    </row>
    <row r="137" spans="2:19" ht="13.5">
      <c r="B137" s="44">
        <f t="shared" si="69"/>
        <v>67</v>
      </c>
      <c r="C137" s="45" t="s">
        <v>87</v>
      </c>
      <c r="D137" s="46">
        <v>3123</v>
      </c>
      <c r="E137" s="46">
        <v>2977</v>
      </c>
      <c r="F137" s="46">
        <v>289</v>
      </c>
      <c r="G137" s="47">
        <f t="shared" si="66"/>
        <v>0.09707759489418878</v>
      </c>
      <c r="H137" s="47">
        <f t="shared" si="67"/>
        <v>3.29190460194827</v>
      </c>
      <c r="I137" s="46">
        <v>1287</v>
      </c>
      <c r="J137" s="46">
        <v>1592</v>
      </c>
      <c r="K137" s="46">
        <v>0</v>
      </c>
      <c r="L137" s="48">
        <v>83</v>
      </c>
      <c r="M137" s="48">
        <v>12</v>
      </c>
      <c r="N137" s="48">
        <v>3</v>
      </c>
      <c r="O137" s="48">
        <v>0</v>
      </c>
      <c r="P137" s="46">
        <f t="shared" si="70"/>
        <v>98</v>
      </c>
      <c r="Q137" s="46">
        <v>168</v>
      </c>
      <c r="R137" s="46">
        <v>143</v>
      </c>
      <c r="S137" s="46">
        <v>159</v>
      </c>
    </row>
    <row r="138" spans="2:19" ht="13.5">
      <c r="B138" s="44">
        <f t="shared" si="69"/>
        <v>68</v>
      </c>
      <c r="C138" s="45" t="s">
        <v>88</v>
      </c>
      <c r="D138" s="46">
        <v>4635</v>
      </c>
      <c r="E138" s="46">
        <v>4404</v>
      </c>
      <c r="F138" s="46">
        <v>393</v>
      </c>
      <c r="G138" s="47">
        <f t="shared" si="66"/>
        <v>0.08923705722070845</v>
      </c>
      <c r="H138" s="47">
        <f t="shared" si="67"/>
        <v>3.4287011807447776</v>
      </c>
      <c r="I138" s="46">
        <v>612</v>
      </c>
      <c r="J138" s="46">
        <v>3641</v>
      </c>
      <c r="K138" s="46">
        <v>0</v>
      </c>
      <c r="L138" s="48">
        <v>141</v>
      </c>
      <c r="M138" s="48">
        <v>7</v>
      </c>
      <c r="N138" s="48">
        <v>3</v>
      </c>
      <c r="O138" s="48">
        <v>0</v>
      </c>
      <c r="P138" s="46">
        <f t="shared" si="70"/>
        <v>151</v>
      </c>
      <c r="Q138" s="46">
        <v>220</v>
      </c>
      <c r="R138" s="46">
        <v>236</v>
      </c>
      <c r="S138" s="46">
        <v>237</v>
      </c>
    </row>
    <row r="139" spans="2:19" ht="13.5">
      <c r="B139" s="44">
        <f t="shared" si="69"/>
        <v>69</v>
      </c>
      <c r="C139" s="45" t="s">
        <v>89</v>
      </c>
      <c r="D139" s="46">
        <v>3812</v>
      </c>
      <c r="E139" s="46">
        <v>3466</v>
      </c>
      <c r="F139" s="46">
        <v>475</v>
      </c>
      <c r="G139" s="47">
        <f t="shared" si="66"/>
        <v>0.1370455856895557</v>
      </c>
      <c r="H139" s="47">
        <f t="shared" si="67"/>
        <v>4.67397576457011</v>
      </c>
      <c r="I139" s="46">
        <v>375</v>
      </c>
      <c r="J139" s="46">
        <v>2929</v>
      </c>
      <c r="K139" s="46">
        <v>0</v>
      </c>
      <c r="L139" s="48">
        <v>141</v>
      </c>
      <c r="M139" s="48">
        <v>15</v>
      </c>
      <c r="N139" s="48">
        <v>6</v>
      </c>
      <c r="O139" s="48">
        <v>0</v>
      </c>
      <c r="P139" s="46">
        <f t="shared" si="70"/>
        <v>162</v>
      </c>
      <c r="Q139" s="46">
        <v>48</v>
      </c>
      <c r="R139" s="46">
        <v>406</v>
      </c>
      <c r="S139" s="46">
        <v>2</v>
      </c>
    </row>
    <row r="140" spans="2:19" ht="13.5">
      <c r="B140" s="44">
        <f t="shared" si="69"/>
        <v>70</v>
      </c>
      <c r="C140" s="45" t="s">
        <v>90</v>
      </c>
      <c r="D140" s="46">
        <v>3888</v>
      </c>
      <c r="E140" s="46">
        <v>3489</v>
      </c>
      <c r="F140" s="46">
        <v>166</v>
      </c>
      <c r="G140" s="47">
        <f t="shared" si="66"/>
        <v>0.04757810260819719</v>
      </c>
      <c r="H140" s="47">
        <f t="shared" si="67"/>
        <v>1.8916595012897677</v>
      </c>
      <c r="I140" s="50">
        <v>377</v>
      </c>
      <c r="J140" s="46">
        <v>3046</v>
      </c>
      <c r="K140" s="46">
        <v>0</v>
      </c>
      <c r="L140" s="48">
        <v>55</v>
      </c>
      <c r="M140" s="48">
        <v>9</v>
      </c>
      <c r="N140" s="48">
        <v>2</v>
      </c>
      <c r="O140" s="48">
        <v>0</v>
      </c>
      <c r="P140" s="46">
        <f t="shared" si="70"/>
        <v>66</v>
      </c>
      <c r="Q140" s="46">
        <v>5</v>
      </c>
      <c r="R140" s="46">
        <v>160</v>
      </c>
      <c r="S140" s="46">
        <v>37</v>
      </c>
    </row>
    <row r="141" spans="1:20" s="32" customFormat="1" ht="13.5">
      <c r="A141" s="3"/>
      <c r="B141" s="44">
        <f t="shared" si="69"/>
        <v>71</v>
      </c>
      <c r="C141" s="45" t="s">
        <v>91</v>
      </c>
      <c r="D141" s="48">
        <v>4231</v>
      </c>
      <c r="E141" s="48">
        <v>4018</v>
      </c>
      <c r="F141" s="48">
        <v>265</v>
      </c>
      <c r="G141" s="49">
        <f t="shared" si="66"/>
        <v>0.06595321055251369</v>
      </c>
      <c r="H141" s="49">
        <f t="shared" si="67"/>
        <v>2.33947237431558</v>
      </c>
      <c r="I141" s="48">
        <v>0</v>
      </c>
      <c r="J141" s="48">
        <v>0</v>
      </c>
      <c r="K141" s="48">
        <v>3924</v>
      </c>
      <c r="L141" s="48">
        <v>80</v>
      </c>
      <c r="M141" s="48">
        <v>2</v>
      </c>
      <c r="N141" s="48">
        <v>12</v>
      </c>
      <c r="O141" s="48">
        <v>0</v>
      </c>
      <c r="P141" s="48">
        <f t="shared" si="70"/>
        <v>94</v>
      </c>
      <c r="Q141" s="48">
        <v>243</v>
      </c>
      <c r="R141" s="48">
        <v>405</v>
      </c>
      <c r="S141" s="48">
        <v>143</v>
      </c>
      <c r="T141" s="3"/>
    </row>
    <row r="142" spans="2:19" ht="13.5">
      <c r="B142" s="44">
        <f t="shared" si="69"/>
        <v>72</v>
      </c>
      <c r="C142" s="45" t="s">
        <v>92</v>
      </c>
      <c r="D142" s="46">
        <v>6234</v>
      </c>
      <c r="E142" s="46">
        <v>5894</v>
      </c>
      <c r="F142" s="46">
        <v>668</v>
      </c>
      <c r="G142" s="47">
        <f t="shared" si="66"/>
        <v>0.11333559552086868</v>
      </c>
      <c r="H142" s="47">
        <f t="shared" si="67"/>
        <v>3.902273498473023</v>
      </c>
      <c r="I142" s="46">
        <v>1223</v>
      </c>
      <c r="J142" s="46">
        <v>4441</v>
      </c>
      <c r="K142" s="46">
        <v>0</v>
      </c>
      <c r="L142" s="48">
        <v>199</v>
      </c>
      <c r="M142" s="48">
        <v>27</v>
      </c>
      <c r="N142" s="48">
        <v>4</v>
      </c>
      <c r="O142" s="48">
        <v>0</v>
      </c>
      <c r="P142" s="46">
        <f t="shared" si="70"/>
        <v>230</v>
      </c>
      <c r="Q142" s="46">
        <v>366</v>
      </c>
      <c r="R142" s="46">
        <v>542</v>
      </c>
      <c r="S142" s="46">
        <v>124</v>
      </c>
    </row>
    <row r="143" spans="2:19" ht="13.5">
      <c r="B143" s="44">
        <f t="shared" si="69"/>
        <v>73</v>
      </c>
      <c r="C143" s="45" t="s">
        <v>93</v>
      </c>
      <c r="D143" s="46">
        <v>3977</v>
      </c>
      <c r="E143" s="46">
        <v>3747</v>
      </c>
      <c r="F143" s="46">
        <v>490</v>
      </c>
      <c r="G143" s="47">
        <f t="shared" si="66"/>
        <v>0.13077128369362157</v>
      </c>
      <c r="H143" s="47">
        <f t="shared" si="67"/>
        <v>4.483586869495596</v>
      </c>
      <c r="I143" s="46">
        <v>657</v>
      </c>
      <c r="J143" s="46">
        <v>2922</v>
      </c>
      <c r="K143" s="46">
        <v>0</v>
      </c>
      <c r="L143" s="48">
        <v>90</v>
      </c>
      <c r="M143" s="48">
        <v>13</v>
      </c>
      <c r="N143" s="48">
        <v>8</v>
      </c>
      <c r="O143" s="48">
        <v>57</v>
      </c>
      <c r="P143" s="46">
        <f t="shared" si="70"/>
        <v>168</v>
      </c>
      <c r="Q143" s="46">
        <v>201</v>
      </c>
      <c r="R143" s="46">
        <v>564</v>
      </c>
      <c r="S143" s="46">
        <v>47</v>
      </c>
    </row>
    <row r="144" spans="2:19" ht="13.5">
      <c r="B144" s="44">
        <f t="shared" si="69"/>
        <v>74</v>
      </c>
      <c r="C144" s="45" t="s">
        <v>94</v>
      </c>
      <c r="D144" s="46">
        <v>4145</v>
      </c>
      <c r="E144" s="46">
        <v>3855</v>
      </c>
      <c r="F144" s="46">
        <v>333</v>
      </c>
      <c r="G144" s="47">
        <f t="shared" si="66"/>
        <v>0.08638132295719844</v>
      </c>
      <c r="H144" s="47">
        <f t="shared" si="67"/>
        <v>2.853437094682231</v>
      </c>
      <c r="I144" s="46">
        <v>2891</v>
      </c>
      <c r="J144" s="46">
        <v>854</v>
      </c>
      <c r="K144" s="46">
        <v>0</v>
      </c>
      <c r="L144" s="48">
        <v>86</v>
      </c>
      <c r="M144" s="48">
        <v>18</v>
      </c>
      <c r="N144" s="48">
        <v>6</v>
      </c>
      <c r="O144" s="48">
        <v>0</v>
      </c>
      <c r="P144" s="46">
        <f t="shared" si="70"/>
        <v>110</v>
      </c>
      <c r="Q144" s="46">
        <v>1003</v>
      </c>
      <c r="R144" s="46">
        <v>589</v>
      </c>
      <c r="S144" s="46">
        <v>186</v>
      </c>
    </row>
    <row r="145" spans="1:20" s="32" customFormat="1" ht="13.5">
      <c r="A145" s="3"/>
      <c r="B145" s="44">
        <f t="shared" si="69"/>
        <v>75</v>
      </c>
      <c r="C145" s="45" t="s">
        <v>95</v>
      </c>
      <c r="D145" s="48">
        <v>8034</v>
      </c>
      <c r="E145" s="48">
        <v>7555</v>
      </c>
      <c r="F145" s="48">
        <v>854</v>
      </c>
      <c r="G145" s="49">
        <f t="shared" si="66"/>
        <v>0.11303772336201191</v>
      </c>
      <c r="H145" s="49">
        <f t="shared" si="67"/>
        <v>2.898742554599603</v>
      </c>
      <c r="I145" s="48">
        <v>5724</v>
      </c>
      <c r="J145" s="48">
        <v>1612</v>
      </c>
      <c r="K145" s="48">
        <v>0</v>
      </c>
      <c r="L145" s="48">
        <v>178</v>
      </c>
      <c r="M145" s="48">
        <v>28</v>
      </c>
      <c r="N145" s="48">
        <v>13</v>
      </c>
      <c r="O145" s="48">
        <v>0</v>
      </c>
      <c r="P145" s="48">
        <f t="shared" si="70"/>
        <v>219</v>
      </c>
      <c r="Q145" s="48">
        <v>75</v>
      </c>
      <c r="R145" s="48">
        <v>382</v>
      </c>
      <c r="S145" s="48">
        <v>171</v>
      </c>
      <c r="T145" s="3"/>
    </row>
    <row r="146" spans="2:19" ht="13.5">
      <c r="B146" s="44">
        <f t="shared" si="69"/>
        <v>76</v>
      </c>
      <c r="C146" s="45" t="s">
        <v>96</v>
      </c>
      <c r="D146" s="46">
        <v>5427</v>
      </c>
      <c r="E146" s="46">
        <v>4970</v>
      </c>
      <c r="F146" s="46">
        <v>345</v>
      </c>
      <c r="G146" s="47">
        <f t="shared" si="66"/>
        <v>0.06941649899396378</v>
      </c>
      <c r="H146" s="47">
        <f t="shared" si="67"/>
        <v>2.0523138832997985</v>
      </c>
      <c r="I146" s="46">
        <v>2463</v>
      </c>
      <c r="J146" s="46">
        <v>2405</v>
      </c>
      <c r="K146" s="46">
        <v>0</v>
      </c>
      <c r="L146" s="48">
        <v>88</v>
      </c>
      <c r="M146" s="48">
        <v>11</v>
      </c>
      <c r="N146" s="48">
        <v>3</v>
      </c>
      <c r="O146" s="48">
        <v>0</v>
      </c>
      <c r="P146" s="46">
        <f t="shared" si="70"/>
        <v>102</v>
      </c>
      <c r="Q146" s="46">
        <v>114</v>
      </c>
      <c r="R146" s="46">
        <v>634</v>
      </c>
      <c r="S146" s="46">
        <v>253</v>
      </c>
    </row>
    <row r="147" spans="2:19" ht="13.5">
      <c r="B147" s="44">
        <f t="shared" si="69"/>
        <v>77</v>
      </c>
      <c r="C147" s="45" t="s">
        <v>149</v>
      </c>
      <c r="D147" s="46">
        <v>3289</v>
      </c>
      <c r="E147" s="46">
        <v>2963</v>
      </c>
      <c r="F147" s="46">
        <v>223</v>
      </c>
      <c r="G147" s="47">
        <f t="shared" si="66"/>
        <v>0.07526155923050962</v>
      </c>
      <c r="H147" s="47">
        <f t="shared" si="67"/>
        <v>2.9699628754640566</v>
      </c>
      <c r="I147" s="46">
        <v>435</v>
      </c>
      <c r="J147" s="46">
        <v>2440</v>
      </c>
      <c r="K147" s="46">
        <v>0</v>
      </c>
      <c r="L147" s="48">
        <v>78</v>
      </c>
      <c r="M147" s="48">
        <v>8</v>
      </c>
      <c r="N147" s="48">
        <v>2</v>
      </c>
      <c r="O147" s="48">
        <v>0</v>
      </c>
      <c r="P147" s="46">
        <f t="shared" si="70"/>
        <v>88</v>
      </c>
      <c r="Q147" s="46">
        <v>61</v>
      </c>
      <c r="R147" s="46">
        <v>255</v>
      </c>
      <c r="S147" s="46">
        <v>187</v>
      </c>
    </row>
    <row r="148" spans="2:19" ht="13.5">
      <c r="B148" s="44">
        <f t="shared" si="69"/>
        <v>78</v>
      </c>
      <c r="C148" s="45" t="s">
        <v>97</v>
      </c>
      <c r="D148" s="46">
        <v>3470</v>
      </c>
      <c r="E148" s="46">
        <v>3215</v>
      </c>
      <c r="F148" s="46">
        <v>262</v>
      </c>
      <c r="G148" s="47">
        <f t="shared" si="66"/>
        <v>0.08149300155520996</v>
      </c>
      <c r="H148" s="47">
        <f t="shared" si="67"/>
        <v>2.8304821150855366</v>
      </c>
      <c r="I148" s="46">
        <v>1229</v>
      </c>
      <c r="J148" s="46">
        <v>1895</v>
      </c>
      <c r="K148" s="46">
        <v>0</v>
      </c>
      <c r="L148" s="48">
        <v>79</v>
      </c>
      <c r="M148" s="48">
        <v>8</v>
      </c>
      <c r="N148" s="48">
        <v>4</v>
      </c>
      <c r="O148" s="48">
        <v>0</v>
      </c>
      <c r="P148" s="46">
        <f t="shared" si="70"/>
        <v>91</v>
      </c>
      <c r="Q148" s="46">
        <v>111</v>
      </c>
      <c r="R148" s="46">
        <v>203</v>
      </c>
      <c r="S148" s="46">
        <v>25</v>
      </c>
    </row>
    <row r="149" spans="2:19" ht="13.5">
      <c r="B149" s="44">
        <f t="shared" si="69"/>
        <v>79</v>
      </c>
      <c r="C149" s="45" t="s">
        <v>98</v>
      </c>
      <c r="D149" s="46">
        <v>6734</v>
      </c>
      <c r="E149" s="46">
        <v>5680</v>
      </c>
      <c r="F149" s="46">
        <v>461</v>
      </c>
      <c r="G149" s="47">
        <f t="shared" si="66"/>
        <v>0.08116197183098592</v>
      </c>
      <c r="H149" s="47">
        <f t="shared" si="67"/>
        <v>2.7288732394366195</v>
      </c>
      <c r="I149" s="46">
        <v>0</v>
      </c>
      <c r="J149" s="46">
        <v>0</v>
      </c>
      <c r="K149" s="46">
        <v>5525</v>
      </c>
      <c r="L149" s="48">
        <v>128</v>
      </c>
      <c r="M149" s="48">
        <v>16</v>
      </c>
      <c r="N149" s="48">
        <v>11</v>
      </c>
      <c r="O149" s="48">
        <v>0</v>
      </c>
      <c r="P149" s="46">
        <f t="shared" si="70"/>
        <v>155</v>
      </c>
      <c r="Q149" s="46">
        <v>238</v>
      </c>
      <c r="R149" s="46">
        <v>351</v>
      </c>
      <c r="S149" s="46">
        <v>64</v>
      </c>
    </row>
    <row r="150" spans="2:19" ht="13.5">
      <c r="B150" s="44">
        <f t="shared" si="69"/>
        <v>80</v>
      </c>
      <c r="C150" s="45" t="s">
        <v>150</v>
      </c>
      <c r="D150" s="46">
        <v>4790</v>
      </c>
      <c r="E150" s="46">
        <v>3973</v>
      </c>
      <c r="F150" s="46">
        <v>456</v>
      </c>
      <c r="G150" s="47">
        <f aca="true" t="shared" si="71" ref="G150:G181">F150/E150</f>
        <v>0.11477472942360936</v>
      </c>
      <c r="H150" s="47">
        <f aca="true" t="shared" si="72" ref="H150:H181">P150/E150*100</f>
        <v>3.4734457588723884</v>
      </c>
      <c r="I150" s="46">
        <v>1809</v>
      </c>
      <c r="J150" s="46">
        <v>2026</v>
      </c>
      <c r="K150" s="46">
        <v>0</v>
      </c>
      <c r="L150" s="48">
        <v>115</v>
      </c>
      <c r="M150" s="48">
        <v>13</v>
      </c>
      <c r="N150" s="48">
        <v>10</v>
      </c>
      <c r="O150" s="48">
        <v>0</v>
      </c>
      <c r="P150" s="46">
        <v>138</v>
      </c>
      <c r="Q150" s="46">
        <v>90</v>
      </c>
      <c r="R150" s="46">
        <v>332</v>
      </c>
      <c r="S150" s="46">
        <v>523</v>
      </c>
    </row>
    <row r="151" spans="2:19" ht="13.5">
      <c r="B151" s="44">
        <f aca="true" t="shared" si="73" ref="B151:B182">B150+1</f>
        <v>81</v>
      </c>
      <c r="C151" s="45" t="s">
        <v>99</v>
      </c>
      <c r="D151" s="46">
        <v>4119</v>
      </c>
      <c r="E151" s="46">
        <v>3687</v>
      </c>
      <c r="F151" s="46">
        <v>291</v>
      </c>
      <c r="G151" s="47">
        <f t="shared" si="71"/>
        <v>0.07892595606183889</v>
      </c>
      <c r="H151" s="47">
        <f t="shared" si="72"/>
        <v>2.9834553837808517</v>
      </c>
      <c r="I151" s="46">
        <v>3041</v>
      </c>
      <c r="J151" s="46">
        <v>523</v>
      </c>
      <c r="K151" s="46">
        <v>0</v>
      </c>
      <c r="L151" s="48">
        <v>94</v>
      </c>
      <c r="M151" s="48">
        <v>12</v>
      </c>
      <c r="N151" s="48">
        <v>4</v>
      </c>
      <c r="O151" s="48">
        <v>0</v>
      </c>
      <c r="P151" s="46">
        <f aca="true" t="shared" si="74" ref="P151:P164">SUM(L151:O151)</f>
        <v>110</v>
      </c>
      <c r="Q151" s="46">
        <v>39</v>
      </c>
      <c r="R151" s="46">
        <v>94</v>
      </c>
      <c r="S151" s="46">
        <v>157</v>
      </c>
    </row>
    <row r="152" spans="2:19" ht="13.5">
      <c r="B152" s="44">
        <f t="shared" si="73"/>
        <v>82</v>
      </c>
      <c r="C152" s="45" t="s">
        <v>100</v>
      </c>
      <c r="D152" s="46">
        <v>3605</v>
      </c>
      <c r="E152" s="46">
        <v>3153</v>
      </c>
      <c r="F152" s="46">
        <v>442</v>
      </c>
      <c r="G152" s="47">
        <f t="shared" si="71"/>
        <v>0.14018395179194418</v>
      </c>
      <c r="H152" s="47">
        <f t="shared" si="72"/>
        <v>5.011100539169045</v>
      </c>
      <c r="I152" s="46">
        <v>1188</v>
      </c>
      <c r="J152" s="46">
        <v>1807</v>
      </c>
      <c r="K152" s="46">
        <v>0</v>
      </c>
      <c r="L152" s="48">
        <v>126</v>
      </c>
      <c r="M152" s="48">
        <v>13</v>
      </c>
      <c r="N152" s="48">
        <v>19</v>
      </c>
      <c r="O152" s="48">
        <v>0</v>
      </c>
      <c r="P152" s="46">
        <f t="shared" si="74"/>
        <v>158</v>
      </c>
      <c r="Q152" s="46">
        <v>323</v>
      </c>
      <c r="R152" s="46">
        <v>366</v>
      </c>
      <c r="S152" s="46">
        <v>126</v>
      </c>
    </row>
    <row r="153" spans="2:19" ht="13.5">
      <c r="B153" s="44">
        <f t="shared" si="73"/>
        <v>83</v>
      </c>
      <c r="C153" s="45" t="s">
        <v>101</v>
      </c>
      <c r="D153" s="46">
        <v>4616</v>
      </c>
      <c r="E153" s="46">
        <v>3924</v>
      </c>
      <c r="F153" s="46">
        <v>308</v>
      </c>
      <c r="G153" s="47">
        <f t="shared" si="71"/>
        <v>0.07849133537206932</v>
      </c>
      <c r="H153" s="47">
        <f t="shared" si="72"/>
        <v>2.471967380224261</v>
      </c>
      <c r="I153" s="46">
        <v>3771</v>
      </c>
      <c r="J153" s="46">
        <v>49</v>
      </c>
      <c r="K153" s="46">
        <v>0</v>
      </c>
      <c r="L153" s="48">
        <v>89</v>
      </c>
      <c r="M153" s="48">
        <v>6</v>
      </c>
      <c r="N153" s="48">
        <v>2</v>
      </c>
      <c r="O153" s="48">
        <v>0</v>
      </c>
      <c r="P153" s="46">
        <f t="shared" si="74"/>
        <v>97</v>
      </c>
      <c r="Q153" s="46">
        <v>0</v>
      </c>
      <c r="R153" s="46">
        <v>430</v>
      </c>
      <c r="S153" s="46">
        <v>0</v>
      </c>
    </row>
    <row r="154" spans="2:19" ht="13.5">
      <c r="B154" s="44">
        <f t="shared" si="73"/>
        <v>84</v>
      </c>
      <c r="C154" s="45" t="s">
        <v>102</v>
      </c>
      <c r="D154" s="46">
        <v>3278</v>
      </c>
      <c r="E154" s="46">
        <v>2539</v>
      </c>
      <c r="F154" s="46">
        <v>370</v>
      </c>
      <c r="G154" s="47">
        <f t="shared" si="71"/>
        <v>0.14572666404096102</v>
      </c>
      <c r="H154" s="47">
        <f t="shared" si="72"/>
        <v>4.411185506104766</v>
      </c>
      <c r="I154" s="46">
        <v>2107</v>
      </c>
      <c r="J154" s="46">
        <v>320</v>
      </c>
      <c r="K154" s="46">
        <v>0</v>
      </c>
      <c r="L154" s="48">
        <v>88</v>
      </c>
      <c r="M154" s="48">
        <v>12</v>
      </c>
      <c r="N154" s="48">
        <v>12</v>
      </c>
      <c r="O154" s="48">
        <v>0</v>
      </c>
      <c r="P154" s="46">
        <f t="shared" si="74"/>
        <v>112</v>
      </c>
      <c r="Q154" s="46">
        <v>123</v>
      </c>
      <c r="R154" s="46">
        <v>307</v>
      </c>
      <c r="S154" s="46">
        <v>42</v>
      </c>
    </row>
    <row r="155" spans="2:19" ht="13.5">
      <c r="B155" s="44">
        <f t="shared" si="73"/>
        <v>85</v>
      </c>
      <c r="C155" s="45" t="s">
        <v>103</v>
      </c>
      <c r="D155" s="46">
        <v>3565</v>
      </c>
      <c r="E155" s="46">
        <v>3419</v>
      </c>
      <c r="F155" s="46">
        <v>524</v>
      </c>
      <c r="G155" s="47">
        <f t="shared" si="71"/>
        <v>0.1532611874817198</v>
      </c>
      <c r="H155" s="47">
        <f t="shared" si="72"/>
        <v>5.176952325241299</v>
      </c>
      <c r="I155" s="46">
        <v>570</v>
      </c>
      <c r="J155" s="46">
        <v>2672</v>
      </c>
      <c r="K155" s="46">
        <v>0</v>
      </c>
      <c r="L155" s="48">
        <v>151</v>
      </c>
      <c r="M155" s="48">
        <v>22</v>
      </c>
      <c r="N155" s="48">
        <v>4</v>
      </c>
      <c r="O155" s="48">
        <v>0</v>
      </c>
      <c r="P155" s="46">
        <f t="shared" si="74"/>
        <v>177</v>
      </c>
      <c r="Q155" s="46">
        <v>233</v>
      </c>
      <c r="R155" s="46">
        <v>505</v>
      </c>
      <c r="S155" s="46">
        <v>275</v>
      </c>
    </row>
    <row r="156" spans="2:19" ht="13.5">
      <c r="B156" s="44">
        <f t="shared" si="73"/>
        <v>86</v>
      </c>
      <c r="C156" s="45" t="s">
        <v>104</v>
      </c>
      <c r="D156" s="46">
        <v>7014</v>
      </c>
      <c r="E156" s="46">
        <v>6561</v>
      </c>
      <c r="F156" s="46">
        <v>1220</v>
      </c>
      <c r="G156" s="47">
        <f t="shared" si="71"/>
        <v>0.18594726413656454</v>
      </c>
      <c r="H156" s="47">
        <f t="shared" si="72"/>
        <v>5.944215820759031</v>
      </c>
      <c r="I156" s="46">
        <v>933</v>
      </c>
      <c r="J156" s="46">
        <v>5238</v>
      </c>
      <c r="K156" s="46">
        <v>0</v>
      </c>
      <c r="L156" s="48">
        <v>332</v>
      </c>
      <c r="M156" s="48">
        <v>50</v>
      </c>
      <c r="N156" s="48">
        <v>8</v>
      </c>
      <c r="O156" s="48">
        <v>0</v>
      </c>
      <c r="P156" s="46">
        <f t="shared" si="74"/>
        <v>390</v>
      </c>
      <c r="Q156" s="46">
        <v>1583</v>
      </c>
      <c r="R156" s="46">
        <v>1968</v>
      </c>
      <c r="S156" s="46">
        <v>563</v>
      </c>
    </row>
    <row r="157" spans="2:19" ht="13.5">
      <c r="B157" s="44">
        <f t="shared" si="73"/>
        <v>87</v>
      </c>
      <c r="C157" s="45" t="s">
        <v>105</v>
      </c>
      <c r="D157" s="46">
        <v>4563</v>
      </c>
      <c r="E157" s="46">
        <v>4272</v>
      </c>
      <c r="F157" s="46">
        <v>700</v>
      </c>
      <c r="G157" s="47">
        <f t="shared" si="71"/>
        <v>0.16385767790262173</v>
      </c>
      <c r="H157" s="47">
        <f t="shared" si="72"/>
        <v>5.1732209737827715</v>
      </c>
      <c r="I157" s="46">
        <v>1763</v>
      </c>
      <c r="J157" s="46">
        <v>2288</v>
      </c>
      <c r="K157" s="46">
        <v>0</v>
      </c>
      <c r="L157" s="48">
        <v>187</v>
      </c>
      <c r="M157" s="48">
        <v>22</v>
      </c>
      <c r="N157" s="48">
        <v>12</v>
      </c>
      <c r="O157" s="48">
        <v>0</v>
      </c>
      <c r="P157" s="46">
        <f t="shared" si="74"/>
        <v>221</v>
      </c>
      <c r="Q157" s="46">
        <v>617</v>
      </c>
      <c r="R157" s="46">
        <v>541</v>
      </c>
      <c r="S157" s="46">
        <v>211</v>
      </c>
    </row>
    <row r="158" spans="2:19" ht="13.5">
      <c r="B158" s="44">
        <f t="shared" si="73"/>
        <v>88</v>
      </c>
      <c r="C158" s="45" t="s">
        <v>106</v>
      </c>
      <c r="D158" s="46">
        <v>3117</v>
      </c>
      <c r="E158" s="46">
        <v>2846</v>
      </c>
      <c r="F158" s="46">
        <v>784</v>
      </c>
      <c r="G158" s="47">
        <f t="shared" si="71"/>
        <v>0.275474349964863</v>
      </c>
      <c r="H158" s="47">
        <f t="shared" si="72"/>
        <v>9.10049191848208</v>
      </c>
      <c r="I158" s="46">
        <v>1932</v>
      </c>
      <c r="J158" s="46">
        <v>655</v>
      </c>
      <c r="K158" s="46">
        <v>0</v>
      </c>
      <c r="L158" s="48">
        <v>191</v>
      </c>
      <c r="M158" s="48">
        <v>48</v>
      </c>
      <c r="N158" s="48">
        <v>17</v>
      </c>
      <c r="O158" s="48">
        <v>3</v>
      </c>
      <c r="P158" s="46">
        <f t="shared" si="74"/>
        <v>259</v>
      </c>
      <c r="Q158" s="46">
        <v>410</v>
      </c>
      <c r="R158" s="46">
        <v>399</v>
      </c>
      <c r="S158" s="46">
        <v>234</v>
      </c>
    </row>
    <row r="159" spans="2:19" ht="13.5">
      <c r="B159" s="44">
        <f t="shared" si="73"/>
        <v>89</v>
      </c>
      <c r="C159" s="45" t="s">
        <v>107</v>
      </c>
      <c r="D159" s="46">
        <v>5364</v>
      </c>
      <c r="E159" s="46">
        <v>5006</v>
      </c>
      <c r="F159" s="46">
        <v>1007</v>
      </c>
      <c r="G159" s="47">
        <f t="shared" si="71"/>
        <v>0.20115860966839794</v>
      </c>
      <c r="H159" s="47">
        <f t="shared" si="72"/>
        <v>6.472233320015981</v>
      </c>
      <c r="I159" s="46">
        <v>4233</v>
      </c>
      <c r="J159" s="46">
        <v>436</v>
      </c>
      <c r="K159" s="46">
        <v>0</v>
      </c>
      <c r="L159" s="48">
        <v>273</v>
      </c>
      <c r="M159" s="48">
        <v>38</v>
      </c>
      <c r="N159" s="48">
        <v>13</v>
      </c>
      <c r="O159" s="48">
        <v>0</v>
      </c>
      <c r="P159" s="46">
        <f t="shared" si="74"/>
        <v>324</v>
      </c>
      <c r="Q159" s="46">
        <v>160</v>
      </c>
      <c r="R159" s="46">
        <v>463</v>
      </c>
      <c r="S159" s="46">
        <v>0</v>
      </c>
    </row>
    <row r="160" spans="2:19" ht="13.5">
      <c r="B160" s="44">
        <f t="shared" si="73"/>
        <v>90</v>
      </c>
      <c r="C160" s="45" t="s">
        <v>108</v>
      </c>
      <c r="D160" s="46">
        <v>937</v>
      </c>
      <c r="E160" s="46">
        <v>878</v>
      </c>
      <c r="F160" s="46">
        <v>87</v>
      </c>
      <c r="G160" s="47">
        <f t="shared" si="71"/>
        <v>0.09908883826879271</v>
      </c>
      <c r="H160" s="47">
        <f t="shared" si="72"/>
        <v>4.669703872437358</v>
      </c>
      <c r="I160" s="46">
        <v>638</v>
      </c>
      <c r="J160" s="46">
        <v>199</v>
      </c>
      <c r="K160" s="46">
        <v>0</v>
      </c>
      <c r="L160" s="48">
        <v>41</v>
      </c>
      <c r="M160" s="48">
        <v>0</v>
      </c>
      <c r="N160" s="48">
        <v>0</v>
      </c>
      <c r="O160" s="48">
        <v>0</v>
      </c>
      <c r="P160" s="46">
        <f t="shared" si="74"/>
        <v>41</v>
      </c>
      <c r="Q160" s="46">
        <v>30</v>
      </c>
      <c r="R160" s="46">
        <v>9</v>
      </c>
      <c r="S160" s="46">
        <v>41</v>
      </c>
    </row>
    <row r="161" spans="2:19" ht="13.5">
      <c r="B161" s="44">
        <f t="shared" si="73"/>
        <v>91</v>
      </c>
      <c r="C161" s="45" t="s">
        <v>109</v>
      </c>
      <c r="D161" s="46">
        <v>2142</v>
      </c>
      <c r="E161" s="46">
        <v>1782</v>
      </c>
      <c r="F161" s="46">
        <v>254</v>
      </c>
      <c r="G161" s="47">
        <f t="shared" si="71"/>
        <v>0.1425364758698092</v>
      </c>
      <c r="H161" s="47">
        <f t="shared" si="72"/>
        <v>4.320987654320987</v>
      </c>
      <c r="I161" s="46">
        <v>943</v>
      </c>
      <c r="J161" s="46">
        <v>762</v>
      </c>
      <c r="K161" s="46">
        <v>0</v>
      </c>
      <c r="L161" s="48">
        <v>70</v>
      </c>
      <c r="M161" s="48">
        <v>7</v>
      </c>
      <c r="N161" s="48">
        <v>0</v>
      </c>
      <c r="O161" s="48">
        <v>0</v>
      </c>
      <c r="P161" s="46">
        <f t="shared" si="74"/>
        <v>77</v>
      </c>
      <c r="Q161" s="46">
        <v>3</v>
      </c>
      <c r="R161" s="46">
        <v>233</v>
      </c>
      <c r="S161" s="46">
        <v>123</v>
      </c>
    </row>
    <row r="162" spans="2:19" ht="13.5">
      <c r="B162" s="44">
        <f t="shared" si="73"/>
        <v>92</v>
      </c>
      <c r="C162" s="45" t="s">
        <v>151</v>
      </c>
      <c r="D162" s="46">
        <v>10777</v>
      </c>
      <c r="E162" s="46">
        <v>8465</v>
      </c>
      <c r="F162" s="46">
        <v>1184</v>
      </c>
      <c r="G162" s="47">
        <f t="shared" si="71"/>
        <v>0.13987005316007087</v>
      </c>
      <c r="H162" s="47">
        <f t="shared" si="72"/>
        <v>4.111045481393975</v>
      </c>
      <c r="I162" s="46">
        <v>1174</v>
      </c>
      <c r="J162" s="46">
        <v>6943</v>
      </c>
      <c r="K162" s="46">
        <v>0</v>
      </c>
      <c r="L162" s="48">
        <v>284</v>
      </c>
      <c r="M162" s="48">
        <v>45</v>
      </c>
      <c r="N162" s="48">
        <v>19</v>
      </c>
      <c r="O162" s="48">
        <v>0</v>
      </c>
      <c r="P162" s="46">
        <f t="shared" si="74"/>
        <v>348</v>
      </c>
      <c r="Q162" s="46">
        <v>653</v>
      </c>
      <c r="R162" s="46">
        <v>1106</v>
      </c>
      <c r="S162" s="46">
        <v>360</v>
      </c>
    </row>
    <row r="163" spans="2:19" ht="13.5">
      <c r="B163" s="44">
        <f t="shared" si="73"/>
        <v>93</v>
      </c>
      <c r="C163" s="45" t="s">
        <v>110</v>
      </c>
      <c r="D163" s="46">
        <v>6309</v>
      </c>
      <c r="E163" s="46">
        <v>5504</v>
      </c>
      <c r="F163" s="46">
        <v>612</v>
      </c>
      <c r="G163" s="47">
        <f t="shared" si="71"/>
        <v>0.11119186046511628</v>
      </c>
      <c r="H163" s="47">
        <f t="shared" si="72"/>
        <v>3.45203488372093</v>
      </c>
      <c r="I163" s="46">
        <v>4087</v>
      </c>
      <c r="J163" s="46">
        <v>1227</v>
      </c>
      <c r="K163" s="46">
        <v>0</v>
      </c>
      <c r="L163" s="48">
        <v>165</v>
      </c>
      <c r="M163" s="48">
        <v>17</v>
      </c>
      <c r="N163" s="48">
        <v>8</v>
      </c>
      <c r="O163" s="48">
        <v>0</v>
      </c>
      <c r="P163" s="46">
        <f t="shared" si="74"/>
        <v>190</v>
      </c>
      <c r="Q163" s="46">
        <v>57</v>
      </c>
      <c r="R163" s="46">
        <v>292</v>
      </c>
      <c r="S163" s="46">
        <v>0</v>
      </c>
    </row>
    <row r="164" spans="2:19" ht="13.5">
      <c r="B164" s="44">
        <f t="shared" si="73"/>
        <v>94</v>
      </c>
      <c r="C164" s="45" t="s">
        <v>111</v>
      </c>
      <c r="D164" s="46">
        <v>5006</v>
      </c>
      <c r="E164" s="46">
        <v>4609</v>
      </c>
      <c r="F164" s="46">
        <v>333</v>
      </c>
      <c r="G164" s="47">
        <f t="shared" si="71"/>
        <v>0.07224994575829898</v>
      </c>
      <c r="H164" s="47">
        <f t="shared" si="72"/>
        <v>2.0828813191581688</v>
      </c>
      <c r="I164" s="46">
        <v>3958</v>
      </c>
      <c r="J164" s="46">
        <v>555</v>
      </c>
      <c r="K164" s="46">
        <v>0</v>
      </c>
      <c r="L164" s="48">
        <v>84</v>
      </c>
      <c r="M164" s="48">
        <v>11</v>
      </c>
      <c r="N164" s="48">
        <v>1</v>
      </c>
      <c r="O164" s="48">
        <v>0</v>
      </c>
      <c r="P164" s="46">
        <f t="shared" si="74"/>
        <v>96</v>
      </c>
      <c r="Q164" s="46">
        <v>25</v>
      </c>
      <c r="R164" s="46">
        <v>257</v>
      </c>
      <c r="S164" s="46">
        <v>154</v>
      </c>
    </row>
    <row r="165" spans="2:19" ht="13.5">
      <c r="B165" s="44">
        <f t="shared" si="73"/>
        <v>95</v>
      </c>
      <c r="C165" s="45" t="s">
        <v>112</v>
      </c>
      <c r="D165" s="46">
        <v>4395</v>
      </c>
      <c r="E165" s="46">
        <v>3940</v>
      </c>
      <c r="F165" s="46">
        <v>238</v>
      </c>
      <c r="G165" s="47">
        <f t="shared" si="71"/>
        <v>0.06040609137055838</v>
      </c>
      <c r="H165" s="47">
        <f t="shared" si="72"/>
        <v>2.030456852791878</v>
      </c>
      <c r="I165" s="46">
        <v>2926</v>
      </c>
      <c r="J165" s="46">
        <v>933</v>
      </c>
      <c r="K165" s="46">
        <v>0</v>
      </c>
      <c r="L165" s="48">
        <v>60</v>
      </c>
      <c r="M165" s="48">
        <v>18</v>
      </c>
      <c r="N165" s="48">
        <v>2</v>
      </c>
      <c r="O165" s="48">
        <v>0</v>
      </c>
      <c r="P165" s="46">
        <v>80</v>
      </c>
      <c r="Q165" s="46">
        <v>32</v>
      </c>
      <c r="R165" s="46">
        <v>127</v>
      </c>
      <c r="S165" s="46">
        <v>83</v>
      </c>
    </row>
    <row r="166" spans="2:19" ht="13.5">
      <c r="B166" s="44">
        <f t="shared" si="73"/>
        <v>96</v>
      </c>
      <c r="C166" s="45" t="s">
        <v>113</v>
      </c>
      <c r="D166" s="46">
        <v>4710</v>
      </c>
      <c r="E166" s="46">
        <v>4507</v>
      </c>
      <c r="F166" s="46">
        <v>211</v>
      </c>
      <c r="G166" s="47">
        <f t="shared" si="71"/>
        <v>0.046816063900599066</v>
      </c>
      <c r="H166" s="47">
        <f t="shared" si="72"/>
        <v>1.7084535167517196</v>
      </c>
      <c r="I166" s="46">
        <v>2369</v>
      </c>
      <c r="J166" s="46">
        <v>2061</v>
      </c>
      <c r="K166" s="46">
        <v>0</v>
      </c>
      <c r="L166" s="48">
        <v>64</v>
      </c>
      <c r="M166" s="48">
        <v>10</v>
      </c>
      <c r="N166" s="48">
        <v>3</v>
      </c>
      <c r="O166" s="48">
        <v>0</v>
      </c>
      <c r="P166" s="46">
        <v>77</v>
      </c>
      <c r="Q166" s="46">
        <v>190</v>
      </c>
      <c r="R166" s="46">
        <v>366</v>
      </c>
      <c r="S166" s="46">
        <v>244</v>
      </c>
    </row>
    <row r="167" spans="2:19" ht="13.5">
      <c r="B167" s="44">
        <f t="shared" si="73"/>
        <v>97</v>
      </c>
      <c r="C167" s="45" t="s">
        <v>114</v>
      </c>
      <c r="D167" s="46">
        <v>1741</v>
      </c>
      <c r="E167" s="46">
        <v>1662</v>
      </c>
      <c r="F167" s="46">
        <v>98</v>
      </c>
      <c r="G167" s="47">
        <f t="shared" si="71"/>
        <v>0.05896510228640193</v>
      </c>
      <c r="H167" s="47">
        <f t="shared" si="72"/>
        <v>1.9855595667870036</v>
      </c>
      <c r="I167" s="46">
        <v>290</v>
      </c>
      <c r="J167" s="46">
        <v>1339</v>
      </c>
      <c r="K167" s="46">
        <v>0</v>
      </c>
      <c r="L167" s="48">
        <v>30</v>
      </c>
      <c r="M167" s="48">
        <v>1</v>
      </c>
      <c r="N167" s="48">
        <v>2</v>
      </c>
      <c r="O167" s="48">
        <v>0</v>
      </c>
      <c r="P167" s="46">
        <f>SUM(L167:O167)</f>
        <v>33</v>
      </c>
      <c r="Q167" s="46">
        <v>0</v>
      </c>
      <c r="R167" s="46">
        <v>1</v>
      </c>
      <c r="S167" s="46">
        <v>2</v>
      </c>
    </row>
    <row r="168" spans="1:20" s="32" customFormat="1" ht="13.5">
      <c r="A168" s="3"/>
      <c r="B168" s="44">
        <f t="shared" si="73"/>
        <v>98</v>
      </c>
      <c r="C168" s="45" t="s">
        <v>115</v>
      </c>
      <c r="D168" s="48">
        <v>2069</v>
      </c>
      <c r="E168" s="48">
        <v>1959</v>
      </c>
      <c r="F168" s="48">
        <v>209</v>
      </c>
      <c r="G168" s="49">
        <f t="shared" si="71"/>
        <v>0.1066870852475753</v>
      </c>
      <c r="H168" s="49">
        <f t="shared" si="72"/>
        <v>3.3180193976518635</v>
      </c>
      <c r="I168" s="48">
        <v>1770</v>
      </c>
      <c r="J168" s="48">
        <v>124</v>
      </c>
      <c r="K168" s="48">
        <v>0</v>
      </c>
      <c r="L168" s="48">
        <v>60</v>
      </c>
      <c r="M168" s="48">
        <v>2</v>
      </c>
      <c r="N168" s="48">
        <v>3</v>
      </c>
      <c r="O168" s="48">
        <v>0</v>
      </c>
      <c r="P168" s="48">
        <f>SUM(L168:O168)</f>
        <v>65</v>
      </c>
      <c r="Q168" s="48">
        <v>4</v>
      </c>
      <c r="R168" s="48">
        <v>12</v>
      </c>
      <c r="S168" s="48">
        <v>90</v>
      </c>
      <c r="T168" s="3"/>
    </row>
    <row r="169" spans="2:19" ht="13.5">
      <c r="B169" s="44">
        <f t="shared" si="73"/>
        <v>99</v>
      </c>
      <c r="C169" s="45" t="s">
        <v>116</v>
      </c>
      <c r="D169" s="46">
        <v>1018</v>
      </c>
      <c r="E169" s="46">
        <v>832</v>
      </c>
      <c r="F169" s="46">
        <v>181</v>
      </c>
      <c r="G169" s="47">
        <f t="shared" si="71"/>
        <v>0.21754807692307693</v>
      </c>
      <c r="H169" s="47">
        <f t="shared" si="72"/>
        <v>6.850961538461539</v>
      </c>
      <c r="I169" s="46">
        <v>77</v>
      </c>
      <c r="J169" s="46">
        <v>698</v>
      </c>
      <c r="K169" s="46">
        <v>0</v>
      </c>
      <c r="L169" s="48">
        <v>44</v>
      </c>
      <c r="M169" s="48">
        <v>9</v>
      </c>
      <c r="N169" s="48">
        <v>4</v>
      </c>
      <c r="O169" s="48">
        <v>0</v>
      </c>
      <c r="P169" s="46">
        <v>57</v>
      </c>
      <c r="Q169" s="46">
        <v>183</v>
      </c>
      <c r="R169" s="46">
        <v>80</v>
      </c>
      <c r="S169" s="46">
        <v>92</v>
      </c>
    </row>
    <row r="170" spans="2:19" ht="13.5">
      <c r="B170" s="44">
        <f t="shared" si="73"/>
        <v>100</v>
      </c>
      <c r="C170" s="45" t="s">
        <v>117</v>
      </c>
      <c r="D170" s="46">
        <v>2386</v>
      </c>
      <c r="E170" s="46">
        <v>2165</v>
      </c>
      <c r="F170" s="46">
        <v>193</v>
      </c>
      <c r="G170" s="47">
        <f t="shared" si="71"/>
        <v>0.08914549653579677</v>
      </c>
      <c r="H170" s="47">
        <f t="shared" si="72"/>
        <v>2.771362586605081</v>
      </c>
      <c r="I170" s="46">
        <v>1698</v>
      </c>
      <c r="J170" s="46">
        <v>407</v>
      </c>
      <c r="K170" s="46">
        <v>0</v>
      </c>
      <c r="L170" s="48">
        <v>49</v>
      </c>
      <c r="M170" s="48">
        <v>7</v>
      </c>
      <c r="N170" s="48">
        <v>4</v>
      </c>
      <c r="O170" s="48">
        <v>0</v>
      </c>
      <c r="P170" s="46">
        <f aca="true" t="shared" si="75" ref="P170:P179">SUM(L170:O170)</f>
        <v>60</v>
      </c>
      <c r="Q170" s="46">
        <v>356</v>
      </c>
      <c r="R170" s="46">
        <v>225</v>
      </c>
      <c r="S170" s="46">
        <v>84</v>
      </c>
    </row>
    <row r="171" spans="2:19" ht="13.5">
      <c r="B171" s="44">
        <f t="shared" si="73"/>
        <v>101</v>
      </c>
      <c r="C171" s="45" t="s">
        <v>118</v>
      </c>
      <c r="D171" s="46">
        <v>250</v>
      </c>
      <c r="E171" s="46">
        <v>202</v>
      </c>
      <c r="F171" s="46">
        <v>38</v>
      </c>
      <c r="G171" s="47">
        <f t="shared" si="71"/>
        <v>0.18811881188118812</v>
      </c>
      <c r="H171" s="47">
        <f t="shared" si="72"/>
        <v>5.9405940594059405</v>
      </c>
      <c r="I171" s="46">
        <v>66</v>
      </c>
      <c r="J171" s="46">
        <v>124</v>
      </c>
      <c r="K171" s="46">
        <v>0</v>
      </c>
      <c r="L171" s="48">
        <v>11</v>
      </c>
      <c r="M171" s="48">
        <v>1</v>
      </c>
      <c r="N171" s="48">
        <v>0</v>
      </c>
      <c r="O171" s="48">
        <v>0</v>
      </c>
      <c r="P171" s="46">
        <f t="shared" si="75"/>
        <v>12</v>
      </c>
      <c r="Q171" s="46">
        <v>0</v>
      </c>
      <c r="R171" s="46">
        <v>34</v>
      </c>
      <c r="S171" s="46">
        <v>10</v>
      </c>
    </row>
    <row r="172" spans="2:19" ht="13.5">
      <c r="B172" s="44">
        <f t="shared" si="73"/>
        <v>102</v>
      </c>
      <c r="C172" s="45" t="s">
        <v>119</v>
      </c>
      <c r="D172" s="46">
        <v>648</v>
      </c>
      <c r="E172" s="46">
        <v>452</v>
      </c>
      <c r="F172" s="46">
        <v>10</v>
      </c>
      <c r="G172" s="47">
        <f t="shared" si="71"/>
        <v>0.022123893805309734</v>
      </c>
      <c r="H172" s="47">
        <f t="shared" si="72"/>
        <v>0.6637168141592921</v>
      </c>
      <c r="I172" s="46">
        <v>197</v>
      </c>
      <c r="J172" s="46">
        <v>252</v>
      </c>
      <c r="K172" s="46">
        <v>0</v>
      </c>
      <c r="L172" s="48">
        <v>3</v>
      </c>
      <c r="M172" s="48">
        <v>0</v>
      </c>
      <c r="N172" s="48">
        <v>0</v>
      </c>
      <c r="O172" s="48">
        <v>0</v>
      </c>
      <c r="P172" s="46">
        <f t="shared" si="75"/>
        <v>3</v>
      </c>
      <c r="Q172" s="46">
        <v>7</v>
      </c>
      <c r="R172" s="46">
        <v>8</v>
      </c>
      <c r="S172" s="46">
        <v>7</v>
      </c>
    </row>
    <row r="173" spans="2:19" ht="13.5">
      <c r="B173" s="44">
        <f t="shared" si="73"/>
        <v>103</v>
      </c>
      <c r="C173" s="45" t="s">
        <v>120</v>
      </c>
      <c r="D173" s="46">
        <v>1425</v>
      </c>
      <c r="E173" s="46">
        <v>817</v>
      </c>
      <c r="F173" s="46">
        <v>27</v>
      </c>
      <c r="G173" s="47">
        <f t="shared" si="71"/>
        <v>0.033047735618115054</v>
      </c>
      <c r="H173" s="47">
        <f t="shared" si="72"/>
        <v>0.9791921664626682</v>
      </c>
      <c r="I173" s="46">
        <v>313</v>
      </c>
      <c r="J173" s="46">
        <v>496</v>
      </c>
      <c r="K173" s="46">
        <v>0</v>
      </c>
      <c r="L173" s="48">
        <v>6</v>
      </c>
      <c r="M173" s="48">
        <v>0</v>
      </c>
      <c r="N173" s="48">
        <v>2</v>
      </c>
      <c r="O173" s="48">
        <v>0</v>
      </c>
      <c r="P173" s="46">
        <f t="shared" si="75"/>
        <v>8</v>
      </c>
      <c r="Q173" s="46">
        <v>47</v>
      </c>
      <c r="R173" s="46">
        <v>88</v>
      </c>
      <c r="S173" s="46">
        <v>57</v>
      </c>
    </row>
    <row r="174" spans="2:19" ht="13.5">
      <c r="B174" s="44">
        <f t="shared" si="73"/>
        <v>104</v>
      </c>
      <c r="C174" s="45" t="s">
        <v>121</v>
      </c>
      <c r="D174" s="46">
        <v>1903</v>
      </c>
      <c r="E174" s="46">
        <v>1264</v>
      </c>
      <c r="F174" s="46">
        <v>74</v>
      </c>
      <c r="G174" s="47">
        <f t="shared" si="71"/>
        <v>0.058544303797468354</v>
      </c>
      <c r="H174" s="47">
        <f t="shared" si="72"/>
        <v>2.1360759493670884</v>
      </c>
      <c r="I174" s="46">
        <v>331</v>
      </c>
      <c r="J174" s="46">
        <v>906</v>
      </c>
      <c r="K174" s="46">
        <v>0</v>
      </c>
      <c r="L174" s="48">
        <v>23</v>
      </c>
      <c r="M174" s="48">
        <v>4</v>
      </c>
      <c r="N174" s="48">
        <v>0</v>
      </c>
      <c r="O174" s="48">
        <v>0</v>
      </c>
      <c r="P174" s="46">
        <f t="shared" si="75"/>
        <v>27</v>
      </c>
      <c r="Q174" s="46">
        <v>20</v>
      </c>
      <c r="R174" s="46">
        <v>82</v>
      </c>
      <c r="S174" s="46">
        <v>75</v>
      </c>
    </row>
    <row r="175" spans="2:19" ht="13.5">
      <c r="B175" s="44">
        <f t="shared" si="73"/>
        <v>105</v>
      </c>
      <c r="C175" s="45" t="s">
        <v>122</v>
      </c>
      <c r="D175" s="46">
        <v>1205</v>
      </c>
      <c r="E175" s="46">
        <v>1011</v>
      </c>
      <c r="F175" s="46">
        <v>47</v>
      </c>
      <c r="G175" s="47">
        <f t="shared" si="71"/>
        <v>0.04648862512363996</v>
      </c>
      <c r="H175" s="47">
        <f t="shared" si="72"/>
        <v>1.582591493570722</v>
      </c>
      <c r="I175" s="46">
        <v>457</v>
      </c>
      <c r="J175" s="46">
        <v>538</v>
      </c>
      <c r="K175" s="46">
        <v>0</v>
      </c>
      <c r="L175" s="48">
        <v>14</v>
      </c>
      <c r="M175" s="48">
        <v>1</v>
      </c>
      <c r="N175" s="48">
        <v>1</v>
      </c>
      <c r="O175" s="48">
        <v>0</v>
      </c>
      <c r="P175" s="46">
        <f t="shared" si="75"/>
        <v>16</v>
      </c>
      <c r="Q175" s="46">
        <v>19</v>
      </c>
      <c r="R175" s="46">
        <v>97</v>
      </c>
      <c r="S175" s="46">
        <v>158</v>
      </c>
    </row>
    <row r="176" spans="2:19" ht="13.5">
      <c r="B176" s="44">
        <f t="shared" si="73"/>
        <v>106</v>
      </c>
      <c r="C176" s="45" t="s">
        <v>123</v>
      </c>
      <c r="D176" s="46">
        <v>1029</v>
      </c>
      <c r="E176" s="46">
        <v>854</v>
      </c>
      <c r="F176" s="46">
        <v>101</v>
      </c>
      <c r="G176" s="47">
        <f t="shared" si="71"/>
        <v>0.11826697892271663</v>
      </c>
      <c r="H176" s="47">
        <f t="shared" si="72"/>
        <v>4.449648711943794</v>
      </c>
      <c r="I176" s="46">
        <v>504</v>
      </c>
      <c r="J176" s="46">
        <v>312</v>
      </c>
      <c r="K176" s="46">
        <v>0</v>
      </c>
      <c r="L176" s="48">
        <v>33</v>
      </c>
      <c r="M176" s="48">
        <v>5</v>
      </c>
      <c r="N176" s="48">
        <v>0</v>
      </c>
      <c r="O176" s="48">
        <v>0</v>
      </c>
      <c r="P176" s="46">
        <f t="shared" si="75"/>
        <v>38</v>
      </c>
      <c r="Q176" s="46">
        <v>61</v>
      </c>
      <c r="R176" s="46">
        <v>94</v>
      </c>
      <c r="S176" s="46">
        <v>61</v>
      </c>
    </row>
    <row r="177" spans="2:19" ht="13.5">
      <c r="B177" s="44">
        <f t="shared" si="73"/>
        <v>107</v>
      </c>
      <c r="C177" s="45" t="s">
        <v>124</v>
      </c>
      <c r="D177" s="46">
        <v>1719</v>
      </c>
      <c r="E177" s="46">
        <v>1435</v>
      </c>
      <c r="F177" s="46">
        <v>107</v>
      </c>
      <c r="G177" s="47">
        <f t="shared" si="71"/>
        <v>0.07456445993031359</v>
      </c>
      <c r="H177" s="47">
        <f t="shared" si="72"/>
        <v>3.3449477351916377</v>
      </c>
      <c r="I177" s="46">
        <v>819</v>
      </c>
      <c r="J177" s="46">
        <v>568</v>
      </c>
      <c r="K177" s="46">
        <v>0</v>
      </c>
      <c r="L177" s="48">
        <v>44</v>
      </c>
      <c r="M177" s="48">
        <v>3</v>
      </c>
      <c r="N177" s="48">
        <v>1</v>
      </c>
      <c r="O177" s="48">
        <v>0</v>
      </c>
      <c r="P177" s="46">
        <f t="shared" si="75"/>
        <v>48</v>
      </c>
      <c r="Q177" s="46">
        <v>17</v>
      </c>
      <c r="R177" s="46">
        <v>55</v>
      </c>
      <c r="S177" s="46">
        <v>61</v>
      </c>
    </row>
    <row r="178" spans="2:19" s="3" customFormat="1" ht="13.5">
      <c r="B178" s="44">
        <f t="shared" si="73"/>
        <v>108</v>
      </c>
      <c r="C178" s="45" t="s">
        <v>125</v>
      </c>
      <c r="D178" s="48">
        <v>3298</v>
      </c>
      <c r="E178" s="48">
        <v>2054</v>
      </c>
      <c r="F178" s="48">
        <v>118</v>
      </c>
      <c r="G178" s="49">
        <f t="shared" si="71"/>
        <v>0.05744888023369036</v>
      </c>
      <c r="H178" s="49">
        <f t="shared" si="72"/>
        <v>1.89873417721519</v>
      </c>
      <c r="I178" s="48">
        <v>923</v>
      </c>
      <c r="J178" s="48">
        <v>1092</v>
      </c>
      <c r="K178" s="48">
        <v>0</v>
      </c>
      <c r="L178" s="48">
        <v>31</v>
      </c>
      <c r="M178" s="48">
        <v>7</v>
      </c>
      <c r="N178" s="48">
        <v>1</v>
      </c>
      <c r="O178" s="48">
        <v>0</v>
      </c>
      <c r="P178" s="48">
        <f t="shared" si="75"/>
        <v>39</v>
      </c>
      <c r="Q178" s="48">
        <v>149</v>
      </c>
      <c r="R178" s="48">
        <v>209</v>
      </c>
      <c r="S178" s="48">
        <v>70</v>
      </c>
    </row>
    <row r="179" spans="2:19" ht="13.5">
      <c r="B179" s="44">
        <f t="shared" si="73"/>
        <v>109</v>
      </c>
      <c r="C179" s="45" t="s">
        <v>126</v>
      </c>
      <c r="D179" s="46">
        <v>2413</v>
      </c>
      <c r="E179" s="46">
        <v>1928</v>
      </c>
      <c r="F179" s="46">
        <v>191</v>
      </c>
      <c r="G179" s="47">
        <f t="shared" si="71"/>
        <v>0.09906639004149377</v>
      </c>
      <c r="H179" s="47">
        <f t="shared" si="72"/>
        <v>3.423236514522822</v>
      </c>
      <c r="I179" s="46">
        <v>665</v>
      </c>
      <c r="J179" s="46">
        <v>1197</v>
      </c>
      <c r="K179" s="46">
        <v>0</v>
      </c>
      <c r="L179" s="48">
        <v>49</v>
      </c>
      <c r="M179" s="48">
        <v>12</v>
      </c>
      <c r="N179" s="48">
        <v>5</v>
      </c>
      <c r="O179" s="48">
        <v>0</v>
      </c>
      <c r="P179" s="46">
        <f t="shared" si="75"/>
        <v>66</v>
      </c>
      <c r="Q179" s="46">
        <v>171</v>
      </c>
      <c r="R179" s="46">
        <v>204</v>
      </c>
      <c r="S179" s="46">
        <v>133</v>
      </c>
    </row>
    <row r="180" spans="2:19" ht="13.5">
      <c r="B180" s="44">
        <f t="shared" si="73"/>
        <v>110</v>
      </c>
      <c r="C180" s="45" t="s">
        <v>127</v>
      </c>
      <c r="D180" s="46">
        <v>1754</v>
      </c>
      <c r="E180" s="46">
        <v>1262</v>
      </c>
      <c r="F180" s="46">
        <v>131</v>
      </c>
      <c r="G180" s="47">
        <f t="shared" si="71"/>
        <v>0.10380348652931855</v>
      </c>
      <c r="H180" s="47">
        <f t="shared" si="72"/>
        <v>2.8526148969889067</v>
      </c>
      <c r="I180" s="46">
        <v>517</v>
      </c>
      <c r="J180" s="46">
        <v>709</v>
      </c>
      <c r="K180" s="46">
        <v>0</v>
      </c>
      <c r="L180" s="48">
        <v>27</v>
      </c>
      <c r="M180" s="48">
        <v>8</v>
      </c>
      <c r="N180" s="48">
        <v>1</v>
      </c>
      <c r="O180" s="48">
        <v>0</v>
      </c>
      <c r="P180" s="46">
        <v>36</v>
      </c>
      <c r="Q180" s="46">
        <v>109</v>
      </c>
      <c r="R180" s="46">
        <v>168</v>
      </c>
      <c r="S180" s="46">
        <v>144</v>
      </c>
    </row>
    <row r="181" spans="2:19" ht="13.5">
      <c r="B181" s="44">
        <f t="shared" si="73"/>
        <v>111</v>
      </c>
      <c r="C181" s="45" t="s">
        <v>128</v>
      </c>
      <c r="D181" s="46">
        <v>5347</v>
      </c>
      <c r="E181" s="46">
        <v>4413</v>
      </c>
      <c r="F181" s="46">
        <v>464</v>
      </c>
      <c r="G181" s="47">
        <f t="shared" si="71"/>
        <v>0.10514389304328121</v>
      </c>
      <c r="H181" s="47">
        <f t="shared" si="72"/>
        <v>3.7162927713573533</v>
      </c>
      <c r="I181" s="46">
        <v>1200</v>
      </c>
      <c r="J181" s="46">
        <v>3049</v>
      </c>
      <c r="K181" s="46">
        <v>0</v>
      </c>
      <c r="L181" s="48">
        <v>134</v>
      </c>
      <c r="M181" s="48">
        <v>24</v>
      </c>
      <c r="N181" s="48">
        <v>6</v>
      </c>
      <c r="O181" s="48">
        <v>0</v>
      </c>
      <c r="P181" s="46">
        <f aca="true" t="shared" si="76" ref="P181:P189">SUM(L181:O181)</f>
        <v>164</v>
      </c>
      <c r="Q181" s="46">
        <v>444</v>
      </c>
      <c r="R181" s="46">
        <v>657</v>
      </c>
      <c r="S181" s="46">
        <v>626</v>
      </c>
    </row>
    <row r="182" spans="2:19" ht="13.5">
      <c r="B182" s="44">
        <f t="shared" si="73"/>
        <v>112</v>
      </c>
      <c r="C182" s="45" t="s">
        <v>129</v>
      </c>
      <c r="D182" s="46">
        <v>5997</v>
      </c>
      <c r="E182" s="46">
        <v>4660</v>
      </c>
      <c r="F182" s="46">
        <v>314</v>
      </c>
      <c r="G182" s="47">
        <f aca="true" t="shared" si="77" ref="G182:G194">F182/E182</f>
        <v>0.06738197424892704</v>
      </c>
      <c r="H182" s="47">
        <f aca="true" t="shared" si="78" ref="H182:H194">P182/E182*100</f>
        <v>2.6609442060085837</v>
      </c>
      <c r="I182" s="46">
        <v>1608</v>
      </c>
      <c r="J182" s="46">
        <v>2900</v>
      </c>
      <c r="K182" s="46">
        <v>0</v>
      </c>
      <c r="L182" s="48">
        <v>113</v>
      </c>
      <c r="M182" s="48">
        <v>7</v>
      </c>
      <c r="N182" s="48">
        <v>4</v>
      </c>
      <c r="O182" s="48">
        <v>0</v>
      </c>
      <c r="P182" s="46">
        <f t="shared" si="76"/>
        <v>124</v>
      </c>
      <c r="Q182" s="46">
        <v>427</v>
      </c>
      <c r="R182" s="46">
        <v>579</v>
      </c>
      <c r="S182" s="46">
        <v>33</v>
      </c>
    </row>
    <row r="183" spans="2:19" ht="13.5">
      <c r="B183" s="44">
        <f aca="true" t="shared" si="79" ref="B183:B193">B182+1</f>
        <v>113</v>
      </c>
      <c r="C183" s="45" t="s">
        <v>130</v>
      </c>
      <c r="D183" s="46">
        <v>1343</v>
      </c>
      <c r="E183" s="46">
        <v>782</v>
      </c>
      <c r="F183" s="46">
        <v>85</v>
      </c>
      <c r="G183" s="47">
        <f t="shared" si="77"/>
        <v>0.10869565217391304</v>
      </c>
      <c r="H183" s="47">
        <f t="shared" si="78"/>
        <v>4.3478260869565215</v>
      </c>
      <c r="I183" s="46">
        <v>277</v>
      </c>
      <c r="J183" s="46">
        <v>474</v>
      </c>
      <c r="K183" s="46">
        <v>0</v>
      </c>
      <c r="L183" s="48">
        <v>32</v>
      </c>
      <c r="M183" s="48">
        <v>1</v>
      </c>
      <c r="N183" s="48">
        <v>1</v>
      </c>
      <c r="O183" s="48">
        <v>0</v>
      </c>
      <c r="P183" s="46">
        <f t="shared" si="76"/>
        <v>34</v>
      </c>
      <c r="Q183" s="46">
        <v>65</v>
      </c>
      <c r="R183" s="46">
        <v>136</v>
      </c>
      <c r="S183" s="46">
        <v>121</v>
      </c>
    </row>
    <row r="184" spans="2:19" ht="13.5">
      <c r="B184" s="44">
        <f t="shared" si="79"/>
        <v>114</v>
      </c>
      <c r="C184" s="45" t="s">
        <v>131</v>
      </c>
      <c r="D184" s="46">
        <v>1988</v>
      </c>
      <c r="E184" s="46">
        <v>1582</v>
      </c>
      <c r="F184" s="46">
        <v>87</v>
      </c>
      <c r="G184" s="47">
        <f t="shared" si="77"/>
        <v>0.054993678887484194</v>
      </c>
      <c r="H184" s="47">
        <f t="shared" si="78"/>
        <v>2.2123893805309733</v>
      </c>
      <c r="I184" s="46">
        <v>252</v>
      </c>
      <c r="J184" s="46">
        <v>1295</v>
      </c>
      <c r="K184" s="46">
        <v>0</v>
      </c>
      <c r="L184" s="48">
        <v>31</v>
      </c>
      <c r="M184" s="48">
        <v>2</v>
      </c>
      <c r="N184" s="48">
        <v>2</v>
      </c>
      <c r="O184" s="48">
        <v>0</v>
      </c>
      <c r="P184" s="46">
        <f t="shared" si="76"/>
        <v>35</v>
      </c>
      <c r="Q184" s="46">
        <v>127</v>
      </c>
      <c r="R184" s="46">
        <v>371</v>
      </c>
      <c r="S184" s="46">
        <v>117</v>
      </c>
    </row>
    <row r="185" spans="2:19" ht="13.5">
      <c r="B185" s="44">
        <f t="shared" si="79"/>
        <v>115</v>
      </c>
      <c r="C185" s="45" t="s">
        <v>132</v>
      </c>
      <c r="D185" s="46">
        <v>3436</v>
      </c>
      <c r="E185" s="46">
        <v>3178</v>
      </c>
      <c r="F185" s="46">
        <v>463</v>
      </c>
      <c r="G185" s="47">
        <f t="shared" si="77"/>
        <v>0.14568911264946507</v>
      </c>
      <c r="H185" s="47">
        <f t="shared" si="78"/>
        <v>4.751415984896161</v>
      </c>
      <c r="I185" s="46">
        <v>1196</v>
      </c>
      <c r="J185" s="46">
        <v>1831</v>
      </c>
      <c r="K185" s="46">
        <v>0</v>
      </c>
      <c r="L185" s="48">
        <v>134</v>
      </c>
      <c r="M185" s="48">
        <v>15</v>
      </c>
      <c r="N185" s="48">
        <v>2</v>
      </c>
      <c r="O185" s="48">
        <v>0</v>
      </c>
      <c r="P185" s="46">
        <f t="shared" si="76"/>
        <v>151</v>
      </c>
      <c r="Q185" s="46">
        <v>456</v>
      </c>
      <c r="R185" s="46">
        <v>273</v>
      </c>
      <c r="S185" s="46">
        <v>235</v>
      </c>
    </row>
    <row r="186" spans="2:19" ht="13.5">
      <c r="B186" s="44">
        <f t="shared" si="79"/>
        <v>116</v>
      </c>
      <c r="C186" s="45" t="s">
        <v>133</v>
      </c>
      <c r="D186" s="46">
        <v>1512</v>
      </c>
      <c r="E186" s="46">
        <v>1214</v>
      </c>
      <c r="F186" s="46">
        <v>79</v>
      </c>
      <c r="G186" s="47">
        <f t="shared" si="77"/>
        <v>0.06507413509060955</v>
      </c>
      <c r="H186" s="47">
        <f t="shared" si="78"/>
        <v>2.059308072487644</v>
      </c>
      <c r="I186" s="46">
        <v>497</v>
      </c>
      <c r="J186" s="46">
        <v>692</v>
      </c>
      <c r="K186" s="46">
        <v>0</v>
      </c>
      <c r="L186" s="48">
        <v>23</v>
      </c>
      <c r="M186" s="48">
        <v>2</v>
      </c>
      <c r="N186" s="48">
        <v>0</v>
      </c>
      <c r="O186" s="48">
        <v>0</v>
      </c>
      <c r="P186" s="46">
        <f t="shared" si="76"/>
        <v>25</v>
      </c>
      <c r="Q186" s="46">
        <v>33</v>
      </c>
      <c r="R186" s="46">
        <v>40</v>
      </c>
      <c r="S186" s="46">
        <v>48</v>
      </c>
    </row>
    <row r="187" spans="2:19" ht="13.5">
      <c r="B187" s="44">
        <f t="shared" si="79"/>
        <v>117</v>
      </c>
      <c r="C187" s="45" t="s">
        <v>134</v>
      </c>
      <c r="D187" s="46">
        <v>2124</v>
      </c>
      <c r="E187" s="46">
        <v>1790</v>
      </c>
      <c r="F187" s="46">
        <v>112</v>
      </c>
      <c r="G187" s="47">
        <f t="shared" si="77"/>
        <v>0.06256983240223464</v>
      </c>
      <c r="H187" s="47">
        <f t="shared" si="78"/>
        <v>2.2346368715083798</v>
      </c>
      <c r="I187" s="46">
        <v>732</v>
      </c>
      <c r="J187" s="46">
        <v>1018</v>
      </c>
      <c r="K187" s="46">
        <v>0</v>
      </c>
      <c r="L187" s="48">
        <v>37</v>
      </c>
      <c r="M187" s="48">
        <v>3</v>
      </c>
      <c r="N187" s="48">
        <v>0</v>
      </c>
      <c r="O187" s="48">
        <v>0</v>
      </c>
      <c r="P187" s="46">
        <f t="shared" si="76"/>
        <v>40</v>
      </c>
      <c r="Q187" s="46">
        <v>29</v>
      </c>
      <c r="R187" s="46">
        <v>158</v>
      </c>
      <c r="S187" s="46">
        <v>89</v>
      </c>
    </row>
    <row r="188" spans="2:19" ht="13.5">
      <c r="B188" s="44">
        <f t="shared" si="79"/>
        <v>118</v>
      </c>
      <c r="C188" s="45" t="s">
        <v>135</v>
      </c>
      <c r="D188" s="46">
        <v>1405</v>
      </c>
      <c r="E188" s="46">
        <v>1307</v>
      </c>
      <c r="F188" s="46">
        <v>75</v>
      </c>
      <c r="G188" s="47">
        <f t="shared" si="77"/>
        <v>0.057383320581484314</v>
      </c>
      <c r="H188" s="47">
        <f t="shared" si="78"/>
        <v>1.9127773527161436</v>
      </c>
      <c r="I188" s="46">
        <v>666</v>
      </c>
      <c r="J188" s="46">
        <v>616</v>
      </c>
      <c r="K188" s="46">
        <v>0</v>
      </c>
      <c r="L188" s="48">
        <v>22</v>
      </c>
      <c r="M188" s="48">
        <v>1</v>
      </c>
      <c r="N188" s="48">
        <v>2</v>
      </c>
      <c r="O188" s="48">
        <v>0</v>
      </c>
      <c r="P188" s="46">
        <f t="shared" si="76"/>
        <v>25</v>
      </c>
      <c r="Q188" s="46">
        <v>3</v>
      </c>
      <c r="R188" s="46">
        <v>110</v>
      </c>
      <c r="S188" s="46">
        <v>141</v>
      </c>
    </row>
    <row r="189" spans="2:19" ht="13.5">
      <c r="B189" s="44">
        <f t="shared" si="79"/>
        <v>119</v>
      </c>
      <c r="C189" s="45" t="s">
        <v>136</v>
      </c>
      <c r="D189" s="46">
        <v>4235</v>
      </c>
      <c r="E189" s="46">
        <v>3685</v>
      </c>
      <c r="F189" s="46">
        <v>205</v>
      </c>
      <c r="G189" s="47">
        <f t="shared" si="77"/>
        <v>0.05563093622795115</v>
      </c>
      <c r="H189" s="47">
        <f t="shared" si="78"/>
        <v>2.0895522388059704</v>
      </c>
      <c r="I189" s="46">
        <v>1531</v>
      </c>
      <c r="J189" s="46">
        <v>2077</v>
      </c>
      <c r="K189" s="46">
        <v>0</v>
      </c>
      <c r="L189" s="48">
        <v>70</v>
      </c>
      <c r="M189" s="48">
        <v>6</v>
      </c>
      <c r="N189" s="48">
        <v>1</v>
      </c>
      <c r="O189" s="48">
        <v>0</v>
      </c>
      <c r="P189" s="46">
        <f t="shared" si="76"/>
        <v>77</v>
      </c>
      <c r="Q189" s="46">
        <v>64</v>
      </c>
      <c r="R189" s="46">
        <v>184</v>
      </c>
      <c r="S189" s="46">
        <v>132</v>
      </c>
    </row>
    <row r="190" spans="2:19" ht="13.5">
      <c r="B190" s="44">
        <f t="shared" si="79"/>
        <v>120</v>
      </c>
      <c r="C190" s="45" t="s">
        <v>137</v>
      </c>
      <c r="D190" s="46">
        <v>5604</v>
      </c>
      <c r="E190" s="46">
        <v>5260</v>
      </c>
      <c r="F190" s="46">
        <v>456</v>
      </c>
      <c r="G190" s="47">
        <f t="shared" si="77"/>
        <v>0.08669201520912548</v>
      </c>
      <c r="H190" s="47">
        <f t="shared" si="78"/>
        <v>2.9467680608365017</v>
      </c>
      <c r="I190" s="46">
        <v>2479</v>
      </c>
      <c r="J190" s="46">
        <v>2626</v>
      </c>
      <c r="K190" s="46">
        <v>0</v>
      </c>
      <c r="L190" s="48">
        <v>133</v>
      </c>
      <c r="M190" s="48">
        <v>18</v>
      </c>
      <c r="N190" s="48">
        <v>4</v>
      </c>
      <c r="O190" s="48">
        <v>0</v>
      </c>
      <c r="P190" s="46">
        <v>155</v>
      </c>
      <c r="Q190" s="46">
        <v>206</v>
      </c>
      <c r="R190" s="46">
        <v>240</v>
      </c>
      <c r="S190" s="46">
        <v>270</v>
      </c>
    </row>
    <row r="191" spans="2:19" ht="13.5" customHeight="1">
      <c r="B191" s="44">
        <f t="shared" si="79"/>
        <v>121</v>
      </c>
      <c r="C191" s="45" t="s">
        <v>138</v>
      </c>
      <c r="D191" s="46">
        <v>5827</v>
      </c>
      <c r="E191" s="46">
        <v>4923</v>
      </c>
      <c r="F191" s="46">
        <v>512</v>
      </c>
      <c r="G191" s="47">
        <f t="shared" si="77"/>
        <v>0.10400162502539102</v>
      </c>
      <c r="H191" s="47">
        <f t="shared" si="78"/>
        <v>3.331302051594556</v>
      </c>
      <c r="I191" s="46">
        <v>1744</v>
      </c>
      <c r="J191" s="46">
        <v>3013</v>
      </c>
      <c r="K191" s="46">
        <v>2</v>
      </c>
      <c r="L191" s="48">
        <v>130</v>
      </c>
      <c r="M191" s="48">
        <v>28</v>
      </c>
      <c r="N191" s="48">
        <v>6</v>
      </c>
      <c r="O191" s="48">
        <v>0</v>
      </c>
      <c r="P191" s="46">
        <f>SUM(L191:O191)</f>
        <v>164</v>
      </c>
      <c r="Q191" s="46">
        <v>110</v>
      </c>
      <c r="R191" s="46">
        <v>247</v>
      </c>
      <c r="S191" s="46">
        <v>448</v>
      </c>
    </row>
    <row r="192" spans="2:19" ht="13.5" customHeight="1">
      <c r="B192" s="44">
        <f t="shared" si="79"/>
        <v>122</v>
      </c>
      <c r="C192" s="45" t="s">
        <v>139</v>
      </c>
      <c r="D192" s="46">
        <v>3498</v>
      </c>
      <c r="E192" s="46">
        <v>2606</v>
      </c>
      <c r="F192" s="46">
        <v>282</v>
      </c>
      <c r="G192" s="47">
        <f t="shared" si="77"/>
        <v>0.10821181887950883</v>
      </c>
      <c r="H192" s="47">
        <f t="shared" si="78"/>
        <v>3.261703760552571</v>
      </c>
      <c r="I192" s="46">
        <v>434</v>
      </c>
      <c r="J192" s="46">
        <v>2086</v>
      </c>
      <c r="K192" s="46">
        <v>0</v>
      </c>
      <c r="L192" s="48">
        <v>65</v>
      </c>
      <c r="M192" s="48">
        <v>13</v>
      </c>
      <c r="N192" s="48">
        <v>7</v>
      </c>
      <c r="O192" s="48">
        <v>0</v>
      </c>
      <c r="P192" s="46">
        <f>SUM(L192:O192)</f>
        <v>85</v>
      </c>
      <c r="Q192" s="46">
        <v>78</v>
      </c>
      <c r="R192" s="46">
        <v>177</v>
      </c>
      <c r="S192" s="46">
        <v>86</v>
      </c>
    </row>
    <row r="193" spans="2:19" ht="13.5" customHeight="1">
      <c r="B193" s="44">
        <f t="shared" si="79"/>
        <v>123</v>
      </c>
      <c r="C193" s="45" t="s">
        <v>140</v>
      </c>
      <c r="D193" s="46">
        <v>6946</v>
      </c>
      <c r="E193" s="46">
        <v>5560</v>
      </c>
      <c r="F193" s="46">
        <v>496</v>
      </c>
      <c r="G193" s="47">
        <f t="shared" si="77"/>
        <v>0.08920863309352518</v>
      </c>
      <c r="H193" s="47">
        <f t="shared" si="78"/>
        <v>2.985611510791367</v>
      </c>
      <c r="I193" s="46">
        <v>3419</v>
      </c>
      <c r="J193" s="46">
        <v>1975</v>
      </c>
      <c r="K193" s="46">
        <v>0</v>
      </c>
      <c r="L193" s="48">
        <v>134</v>
      </c>
      <c r="M193" s="48">
        <v>17</v>
      </c>
      <c r="N193" s="48">
        <v>15</v>
      </c>
      <c r="O193" s="48">
        <v>0</v>
      </c>
      <c r="P193" s="46">
        <f>SUM(L193:O193)</f>
        <v>166</v>
      </c>
      <c r="Q193" s="46">
        <v>499</v>
      </c>
      <c r="R193" s="46">
        <v>546</v>
      </c>
      <c r="S193" s="46">
        <v>443</v>
      </c>
    </row>
    <row r="194" spans="2:19" ht="13.5">
      <c r="B194" s="10"/>
      <c r="C194" s="51" t="s">
        <v>141</v>
      </c>
      <c r="D194" s="46">
        <f>SUM(D118:D193)</f>
        <v>422571</v>
      </c>
      <c r="E194" s="46">
        <f>SUM(E118:E193)</f>
        <v>375454</v>
      </c>
      <c r="F194" s="46">
        <f>SUM(F118:F193)</f>
        <v>39191</v>
      </c>
      <c r="G194" s="36">
        <f t="shared" si="77"/>
        <v>0.10438296036265428</v>
      </c>
      <c r="H194" s="36">
        <f t="shared" si="78"/>
        <v>3.408939577151928</v>
      </c>
      <c r="I194" s="46">
        <f aca="true" t="shared" si="80" ref="I194:S194">SUM(I118:I193)</f>
        <v>191456</v>
      </c>
      <c r="J194" s="46">
        <f t="shared" si="80"/>
        <v>161639</v>
      </c>
      <c r="K194" s="46">
        <f t="shared" si="80"/>
        <v>9486</v>
      </c>
      <c r="L194" s="48">
        <f t="shared" si="80"/>
        <v>10840</v>
      </c>
      <c r="M194" s="52">
        <f t="shared" si="80"/>
        <v>1351</v>
      </c>
      <c r="N194" s="48">
        <f t="shared" si="80"/>
        <v>548</v>
      </c>
      <c r="O194" s="48">
        <f t="shared" si="80"/>
        <v>60</v>
      </c>
      <c r="P194" s="46">
        <f t="shared" si="80"/>
        <v>12799</v>
      </c>
      <c r="Q194" s="46">
        <f t="shared" si="80"/>
        <v>21865</v>
      </c>
      <c r="R194" s="46">
        <f t="shared" si="80"/>
        <v>35714</v>
      </c>
      <c r="S194" s="46">
        <f t="shared" si="80"/>
        <v>15838</v>
      </c>
    </row>
    <row r="195" spans="2:19" ht="18.75">
      <c r="B195" s="4"/>
      <c r="C195" s="4"/>
      <c r="E195" s="4"/>
      <c r="F195" s="4"/>
      <c r="G195" s="4"/>
      <c r="H195" s="4"/>
      <c r="I195" s="4"/>
      <c r="J195" s="4"/>
      <c r="K195" s="61" t="s">
        <v>152</v>
      </c>
      <c r="L195" s="62"/>
      <c r="M195" s="62"/>
      <c r="N195" s="62"/>
      <c r="O195" s="62"/>
      <c r="P195" s="62"/>
      <c r="Q195" s="62"/>
      <c r="R195" s="62"/>
      <c r="S195" s="62"/>
    </row>
    <row r="196" spans="2:19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3"/>
      <c r="M196" s="43"/>
      <c r="N196" s="43"/>
      <c r="O196" s="43"/>
      <c r="P196" s="4"/>
      <c r="Q196" s="4"/>
      <c r="R196" s="4"/>
      <c r="S196" s="4"/>
    </row>
  </sheetData>
  <mergeCells count="7">
    <mergeCell ref="G5:G6"/>
    <mergeCell ref="H5:H6"/>
    <mergeCell ref="K195:S195"/>
    <mergeCell ref="G60:G61"/>
    <mergeCell ref="H60:H61"/>
    <mergeCell ref="G116:G117"/>
    <mergeCell ref="H116:H117"/>
  </mergeCells>
  <printOptions/>
  <pageMargins left="0.7874015748031497" right="0.1968503937007874" top="0.984251968503937" bottom="0.7874015748031497" header="0.4724409448818898" footer="0.31496062992125984"/>
  <pageSetup horizontalDpi="600" verticalDpi="600" orientation="portrait" paperSize="9" scale="65" r:id="rId1"/>
  <rowBreaks count="2" manualBreakCount="2">
    <brk id="56" min="1" max="18" man="1"/>
    <brk id="113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6"/>
  <sheetViews>
    <sheetView workbookViewId="0" topLeftCell="A1">
      <pane xSplit="3" ySplit="6" topLeftCell="D99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C114" sqref="C114"/>
    </sheetView>
  </sheetViews>
  <sheetFormatPr defaultColWidth="8.796875" defaultRowHeight="14.25"/>
  <cols>
    <col min="1" max="1" width="0.8984375" style="1" customWidth="1"/>
    <col min="2" max="2" width="3.8984375" style="1" customWidth="1"/>
    <col min="3" max="3" width="10.19921875" style="1" customWidth="1"/>
    <col min="4" max="4" width="10.59765625" style="1" customWidth="1"/>
    <col min="5" max="5" width="9.59765625" style="1" customWidth="1"/>
    <col min="6" max="6" width="11.3984375" style="1" customWidth="1"/>
    <col min="7" max="7" width="8.19921875" style="1" customWidth="1"/>
    <col min="8" max="8" width="17.59765625" style="1" customWidth="1"/>
    <col min="9" max="9" width="7.8984375" style="1" customWidth="1"/>
    <col min="10" max="10" width="14.3984375" style="1" customWidth="1"/>
    <col min="11" max="13" width="7.59765625" style="1" customWidth="1"/>
    <col min="14" max="14" width="7" style="3" customWidth="1"/>
    <col min="15" max="15" width="5.5" style="3" customWidth="1"/>
    <col min="16" max="16" width="5.3984375" style="3" customWidth="1"/>
    <col min="17" max="17" width="5.69921875" style="3" customWidth="1"/>
    <col min="18" max="18" width="7" style="1" customWidth="1"/>
    <col min="19" max="19" width="7.69921875" style="1" customWidth="1"/>
    <col min="20" max="20" width="7.8984375" style="1" customWidth="1"/>
    <col min="21" max="21" width="6.8984375" style="1" customWidth="1"/>
    <col min="22" max="22" width="13.59765625" style="1" customWidth="1"/>
    <col min="23" max="23" width="13.59765625" style="0" customWidth="1"/>
    <col min="24" max="28" width="7.59765625" style="0" customWidth="1"/>
    <col min="29" max="29" width="10.19921875" style="0" customWidth="1"/>
    <col min="30" max="33" width="7.59765625" style="0" customWidth="1"/>
    <col min="35" max="35" width="15.3984375" style="0" customWidth="1"/>
    <col min="36" max="36" width="14.3984375" style="0" customWidth="1"/>
    <col min="37" max="37" width="10.3984375" style="0" customWidth="1"/>
    <col min="38" max="38" width="7.3984375" style="0" customWidth="1"/>
    <col min="40" max="40" width="10.3984375" style="0" customWidth="1"/>
    <col min="41" max="41" width="3.3984375" style="0" customWidth="1"/>
    <col min="42" max="42" width="13.3984375" style="0" customWidth="1"/>
    <col min="43" max="43" width="10.3984375" style="0" customWidth="1"/>
    <col min="44" max="44" width="14.3984375" style="0" customWidth="1"/>
  </cols>
  <sheetData>
    <row r="1" ht="18.75">
      <c r="B1" s="2" t="s">
        <v>153</v>
      </c>
    </row>
    <row r="2" ht="27.75" customHeight="1"/>
    <row r="3" spans="1:5" s="32" customFormat="1" ht="14.25">
      <c r="A3" s="53"/>
      <c r="B3" s="54" t="s">
        <v>164</v>
      </c>
      <c r="C3" s="53"/>
      <c r="D3" s="53"/>
      <c r="E3" s="53"/>
    </row>
    <row r="4" spans="1:5" ht="14.25">
      <c r="A4" s="4"/>
      <c r="B4" s="5"/>
      <c r="C4" s="4"/>
      <c r="D4" s="4"/>
      <c r="E4" s="4"/>
    </row>
    <row r="5" spans="2:35" ht="15" customHeight="1">
      <c r="B5" s="6"/>
      <c r="C5" s="7"/>
      <c r="D5" s="8" t="s">
        <v>1</v>
      </c>
      <c r="E5" s="8" t="s">
        <v>2</v>
      </c>
      <c r="F5" s="9" t="s">
        <v>154</v>
      </c>
      <c r="G5" s="63" t="s">
        <v>144</v>
      </c>
      <c r="H5" s="65" t="s">
        <v>155</v>
      </c>
      <c r="I5" s="63" t="s">
        <v>156</v>
      </c>
      <c r="J5" s="65" t="s">
        <v>157</v>
      </c>
      <c r="K5" s="10" t="s">
        <v>3</v>
      </c>
      <c r="L5" s="11"/>
      <c r="M5" s="11"/>
      <c r="N5" s="12"/>
      <c r="O5" s="12"/>
      <c r="P5" s="12"/>
      <c r="Q5" s="12"/>
      <c r="R5" s="13"/>
      <c r="S5" s="14" t="s">
        <v>158</v>
      </c>
      <c r="T5" s="14" t="s">
        <v>4</v>
      </c>
      <c r="U5" s="15" t="s">
        <v>5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2:35" ht="13.5">
      <c r="B6" s="17"/>
      <c r="C6" s="18"/>
      <c r="D6" s="19" t="s">
        <v>6</v>
      </c>
      <c r="E6" s="19" t="s">
        <v>6</v>
      </c>
      <c r="F6" s="20" t="s">
        <v>7</v>
      </c>
      <c r="G6" s="64"/>
      <c r="H6" s="66"/>
      <c r="I6" s="64"/>
      <c r="J6" s="66"/>
      <c r="K6" s="21" t="s">
        <v>8</v>
      </c>
      <c r="L6" s="21" t="s">
        <v>9</v>
      </c>
      <c r="M6" s="21" t="s">
        <v>10</v>
      </c>
      <c r="N6" s="22" t="s">
        <v>11</v>
      </c>
      <c r="O6" s="22" t="s">
        <v>12</v>
      </c>
      <c r="P6" s="22" t="s">
        <v>13</v>
      </c>
      <c r="Q6" s="23" t="s">
        <v>10</v>
      </c>
      <c r="R6" s="24" t="s">
        <v>14</v>
      </c>
      <c r="S6" s="25" t="s">
        <v>15</v>
      </c>
      <c r="T6" s="26"/>
      <c r="U6" s="27" t="s">
        <v>16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22" s="32" customFormat="1" ht="13.5">
      <c r="A7" s="3"/>
      <c r="B7" s="28">
        <v>1</v>
      </c>
      <c r="C7" s="29" t="s">
        <v>17</v>
      </c>
      <c r="D7" s="30">
        <f>D62+D118+D130+D160+D161</f>
        <v>46251</v>
      </c>
      <c r="E7" s="30">
        <f>E62+E118+E130+E160+E161</f>
        <v>41550</v>
      </c>
      <c r="F7" s="30">
        <f>F62+F118+F130+F160+F161</f>
        <v>6998</v>
      </c>
      <c r="G7" s="31">
        <f aca="true" t="shared" si="0" ref="G7:G53">F7/E7</f>
        <v>0.16842358604091456</v>
      </c>
      <c r="H7" s="55">
        <f aca="true" t="shared" si="1" ref="H7:H53">RANK(G7,G$7:G$53,1)</f>
        <v>39</v>
      </c>
      <c r="I7" s="31">
        <f aca="true" t="shared" si="2" ref="I7:I53">O7/E7*100</f>
        <v>0.5800240673886884</v>
      </c>
      <c r="J7" s="55">
        <f aca="true" t="shared" si="3" ref="J7:J53">RANK(I7,I$7:I$53,1)</f>
        <v>38</v>
      </c>
      <c r="K7" s="30">
        <f aca="true" t="shared" si="4" ref="K7:Q7">K62+K118+K130+K160+K161</f>
        <v>14185</v>
      </c>
      <c r="L7" s="30">
        <f t="shared" si="4"/>
        <v>5148</v>
      </c>
      <c r="M7" s="30">
        <f t="shared" si="4"/>
        <v>85</v>
      </c>
      <c r="N7" s="30">
        <f t="shared" si="4"/>
        <v>1758</v>
      </c>
      <c r="O7" s="30">
        <f t="shared" si="4"/>
        <v>241</v>
      </c>
      <c r="P7" s="30">
        <f t="shared" si="4"/>
        <v>93</v>
      </c>
      <c r="Q7" s="30">
        <f t="shared" si="4"/>
        <v>51</v>
      </c>
      <c r="R7" s="30">
        <v>1408</v>
      </c>
      <c r="S7" s="30">
        <f>S62+S118+S130+S160+S161</f>
        <v>607</v>
      </c>
      <c r="T7" s="30">
        <f>T62+T118+T130+T160+T161</f>
        <v>2999</v>
      </c>
      <c r="U7" s="30">
        <f>U62+U118+U130+U160+U161</f>
        <v>669</v>
      </c>
      <c r="V7" s="3"/>
    </row>
    <row r="8" spans="2:21" ht="13.5">
      <c r="B8" s="33">
        <v>2</v>
      </c>
      <c r="C8" s="34" t="s">
        <v>18</v>
      </c>
      <c r="D8" s="35">
        <f aca="true" t="shared" si="5" ref="D8:F9">D63</f>
        <v>12134</v>
      </c>
      <c r="E8" s="35">
        <f t="shared" si="5"/>
        <v>11481</v>
      </c>
      <c r="F8" s="35">
        <f t="shared" si="5"/>
        <v>2056</v>
      </c>
      <c r="G8" s="36">
        <f t="shared" si="0"/>
        <v>0.17907847748453967</v>
      </c>
      <c r="H8" s="55">
        <f t="shared" si="1"/>
        <v>42</v>
      </c>
      <c r="I8" s="36">
        <f t="shared" si="2"/>
        <v>0.5835728595070115</v>
      </c>
      <c r="J8" s="55">
        <f t="shared" si="3"/>
        <v>39</v>
      </c>
      <c r="K8" s="35">
        <f aca="true" t="shared" si="6" ref="K8:Q9">K63</f>
        <v>548</v>
      </c>
      <c r="L8" s="35">
        <f t="shared" si="6"/>
        <v>67</v>
      </c>
      <c r="M8" s="35">
        <f t="shared" si="6"/>
        <v>39</v>
      </c>
      <c r="N8" s="30">
        <f t="shared" si="6"/>
        <v>548</v>
      </c>
      <c r="O8" s="30">
        <f t="shared" si="6"/>
        <v>67</v>
      </c>
      <c r="P8" s="30">
        <f t="shared" si="6"/>
        <v>39</v>
      </c>
      <c r="Q8" s="30">
        <f t="shared" si="6"/>
        <v>7</v>
      </c>
      <c r="R8" s="35">
        <f aca="true" t="shared" si="7" ref="R8:R14">SUM(N8:Q8)</f>
        <v>661</v>
      </c>
      <c r="S8" s="35">
        <f aca="true" t="shared" si="8" ref="S8:U9">S63</f>
        <v>71</v>
      </c>
      <c r="T8" s="35">
        <f t="shared" si="8"/>
        <v>1220</v>
      </c>
      <c r="U8" s="35">
        <f t="shared" si="8"/>
        <v>827</v>
      </c>
    </row>
    <row r="9" spans="2:21" ht="13.5">
      <c r="B9" s="33">
        <v>3</v>
      </c>
      <c r="C9" s="34" t="s">
        <v>19</v>
      </c>
      <c r="D9" s="35">
        <f t="shared" si="5"/>
        <v>12253</v>
      </c>
      <c r="E9" s="35">
        <f t="shared" si="5"/>
        <v>11676</v>
      </c>
      <c r="F9" s="35">
        <f t="shared" si="5"/>
        <v>1731</v>
      </c>
      <c r="G9" s="36">
        <f t="shared" si="0"/>
        <v>0.14825282631038025</v>
      </c>
      <c r="H9" s="55">
        <f t="shared" si="1"/>
        <v>33</v>
      </c>
      <c r="I9" s="36">
        <f t="shared" si="2"/>
        <v>0.3854059609455293</v>
      </c>
      <c r="J9" s="55">
        <f t="shared" si="3"/>
        <v>26</v>
      </c>
      <c r="K9" s="35">
        <f t="shared" si="6"/>
        <v>510</v>
      </c>
      <c r="L9" s="35">
        <f t="shared" si="6"/>
        <v>45</v>
      </c>
      <c r="M9" s="35">
        <f t="shared" si="6"/>
        <v>23</v>
      </c>
      <c r="N9" s="30">
        <f t="shared" si="6"/>
        <v>510</v>
      </c>
      <c r="O9" s="30">
        <f t="shared" si="6"/>
        <v>45</v>
      </c>
      <c r="P9" s="30">
        <f t="shared" si="6"/>
        <v>23</v>
      </c>
      <c r="Q9" s="30">
        <f t="shared" si="6"/>
        <v>0</v>
      </c>
      <c r="R9" s="35">
        <f t="shared" si="7"/>
        <v>578</v>
      </c>
      <c r="S9" s="35">
        <f t="shared" si="8"/>
        <v>104</v>
      </c>
      <c r="T9" s="35">
        <f t="shared" si="8"/>
        <v>1130</v>
      </c>
      <c r="U9" s="35">
        <f t="shared" si="8"/>
        <v>238</v>
      </c>
    </row>
    <row r="10" spans="2:21" ht="13.5">
      <c r="B10" s="33">
        <v>4</v>
      </c>
      <c r="C10" s="34" t="s">
        <v>20</v>
      </c>
      <c r="D10" s="35">
        <f>D65+D119</f>
        <v>21757</v>
      </c>
      <c r="E10" s="35">
        <f>E65+E119</f>
        <v>20310</v>
      </c>
      <c r="F10" s="35">
        <f>F65+F119</f>
        <v>3562</v>
      </c>
      <c r="G10" s="36">
        <f t="shared" si="0"/>
        <v>0.17538158542589857</v>
      </c>
      <c r="H10" s="55">
        <f t="shared" si="1"/>
        <v>40</v>
      </c>
      <c r="I10" s="36">
        <f t="shared" si="2"/>
        <v>0.5563761693746923</v>
      </c>
      <c r="J10" s="55">
        <f t="shared" si="3"/>
        <v>36</v>
      </c>
      <c r="K10" s="35">
        <f aca="true" t="shared" si="9" ref="K10:Q10">K65+K119</f>
        <v>3754</v>
      </c>
      <c r="L10" s="35">
        <f t="shared" si="9"/>
        <v>5943</v>
      </c>
      <c r="M10" s="35">
        <f t="shared" si="9"/>
        <v>30</v>
      </c>
      <c r="N10" s="30">
        <f t="shared" si="9"/>
        <v>933</v>
      </c>
      <c r="O10" s="30">
        <f t="shared" si="9"/>
        <v>113</v>
      </c>
      <c r="P10" s="30">
        <f t="shared" si="9"/>
        <v>34</v>
      </c>
      <c r="Q10" s="30">
        <f t="shared" si="9"/>
        <v>34</v>
      </c>
      <c r="R10" s="35">
        <f t="shared" si="7"/>
        <v>1114</v>
      </c>
      <c r="S10" s="35">
        <f>S65+S119</f>
        <v>578</v>
      </c>
      <c r="T10" s="35">
        <f>T65+T119</f>
        <v>2080</v>
      </c>
      <c r="U10" s="35">
        <f>U65+U119</f>
        <v>1048</v>
      </c>
    </row>
    <row r="11" spans="2:21" ht="13.5">
      <c r="B11" s="33">
        <v>5</v>
      </c>
      <c r="C11" s="34" t="s">
        <v>21</v>
      </c>
      <c r="D11" s="35">
        <f>D66+D131</f>
        <v>8863</v>
      </c>
      <c r="E11" s="35">
        <f>E66+E131</f>
        <v>8396</v>
      </c>
      <c r="F11" s="35">
        <f>F66+F131</f>
        <v>1747</v>
      </c>
      <c r="G11" s="36">
        <f t="shared" si="0"/>
        <v>0.2080752739399714</v>
      </c>
      <c r="H11" s="55">
        <f t="shared" si="1"/>
        <v>45</v>
      </c>
      <c r="I11" s="36">
        <f t="shared" si="2"/>
        <v>0.7265364459266318</v>
      </c>
      <c r="J11" s="55">
        <f t="shared" si="3"/>
        <v>43</v>
      </c>
      <c r="K11" s="35">
        <f aca="true" t="shared" si="10" ref="K11:Q11">K66+K131</f>
        <v>2249</v>
      </c>
      <c r="L11" s="35">
        <f t="shared" si="10"/>
        <v>542</v>
      </c>
      <c r="M11" s="35">
        <f t="shared" si="10"/>
        <v>11</v>
      </c>
      <c r="N11" s="30">
        <f t="shared" si="10"/>
        <v>446</v>
      </c>
      <c r="O11" s="30">
        <f t="shared" si="10"/>
        <v>61</v>
      </c>
      <c r="P11" s="30">
        <f t="shared" si="10"/>
        <v>23</v>
      </c>
      <c r="Q11" s="30">
        <f t="shared" si="10"/>
        <v>9</v>
      </c>
      <c r="R11" s="35">
        <f t="shared" si="7"/>
        <v>539</v>
      </c>
      <c r="S11" s="35">
        <f>S66+S131</f>
        <v>163</v>
      </c>
      <c r="T11" s="35">
        <f>T66+T131</f>
        <v>886</v>
      </c>
      <c r="U11" s="35">
        <f>U66+U131</f>
        <v>162</v>
      </c>
    </row>
    <row r="12" spans="2:21" ht="13.5">
      <c r="B12" s="33">
        <v>6</v>
      </c>
      <c r="C12" s="34" t="s">
        <v>22</v>
      </c>
      <c r="D12" s="35">
        <f>D67</f>
        <v>10992</v>
      </c>
      <c r="E12" s="35">
        <f>E67</f>
        <v>10733</v>
      </c>
      <c r="F12" s="35">
        <f>F67</f>
        <v>1544</v>
      </c>
      <c r="G12" s="36">
        <f t="shared" si="0"/>
        <v>0.14385539923600113</v>
      </c>
      <c r="H12" s="55">
        <f t="shared" si="1"/>
        <v>31</v>
      </c>
      <c r="I12" s="36">
        <f t="shared" si="2"/>
        <v>0.40995061958445916</v>
      </c>
      <c r="J12" s="55">
        <f t="shared" si="3"/>
        <v>29</v>
      </c>
      <c r="K12" s="35">
        <f aca="true" t="shared" si="11" ref="K12:Q12">K67</f>
        <v>422</v>
      </c>
      <c r="L12" s="35">
        <f t="shared" si="11"/>
        <v>44</v>
      </c>
      <c r="M12" s="35">
        <f t="shared" si="11"/>
        <v>32</v>
      </c>
      <c r="N12" s="30">
        <f t="shared" si="11"/>
        <v>422</v>
      </c>
      <c r="O12" s="30">
        <f t="shared" si="11"/>
        <v>44</v>
      </c>
      <c r="P12" s="30">
        <f t="shared" si="11"/>
        <v>32</v>
      </c>
      <c r="Q12" s="30">
        <f t="shared" si="11"/>
        <v>6</v>
      </c>
      <c r="R12" s="35">
        <f t="shared" si="7"/>
        <v>504</v>
      </c>
      <c r="S12" s="35">
        <f>S67</f>
        <v>58</v>
      </c>
      <c r="T12" s="35">
        <f>T67</f>
        <v>1007</v>
      </c>
      <c r="U12" s="35">
        <f>U67</f>
        <v>183</v>
      </c>
    </row>
    <row r="13" spans="2:21" ht="13.5">
      <c r="B13" s="33">
        <v>7</v>
      </c>
      <c r="C13" s="34" t="s">
        <v>23</v>
      </c>
      <c r="D13" s="35">
        <f>D68+D132+D133</f>
        <v>20138</v>
      </c>
      <c r="E13" s="35">
        <f>E68+E132+E133</f>
        <v>19002</v>
      </c>
      <c r="F13" s="35">
        <f>F68+F132+F133</f>
        <v>2954</v>
      </c>
      <c r="G13" s="36">
        <f t="shared" si="0"/>
        <v>0.15545732028207557</v>
      </c>
      <c r="H13" s="55">
        <f t="shared" si="1"/>
        <v>34</v>
      </c>
      <c r="I13" s="36">
        <f t="shared" si="2"/>
        <v>0.4999473739606357</v>
      </c>
      <c r="J13" s="55">
        <f t="shared" si="3"/>
        <v>34</v>
      </c>
      <c r="K13" s="35">
        <f aca="true" t="shared" si="12" ref="K13:Q13">K68+K132+K133</f>
        <v>3902</v>
      </c>
      <c r="L13" s="35">
        <f t="shared" si="12"/>
        <v>2936</v>
      </c>
      <c r="M13" s="35">
        <f t="shared" si="12"/>
        <v>51</v>
      </c>
      <c r="N13" s="30">
        <f t="shared" si="12"/>
        <v>877</v>
      </c>
      <c r="O13" s="30">
        <f t="shared" si="12"/>
        <v>95</v>
      </c>
      <c r="P13" s="30">
        <f t="shared" si="12"/>
        <v>49</v>
      </c>
      <c r="Q13" s="30">
        <f t="shared" si="12"/>
        <v>2</v>
      </c>
      <c r="R13" s="35">
        <f t="shared" si="7"/>
        <v>1023</v>
      </c>
      <c r="S13" s="35">
        <f>S68+S132+S133</f>
        <v>724</v>
      </c>
      <c r="T13" s="35">
        <f>T68+T132+T133</f>
        <v>2051</v>
      </c>
      <c r="U13" s="35">
        <f>U68+U132+U133</f>
        <v>471</v>
      </c>
    </row>
    <row r="14" spans="2:21" ht="13.5">
      <c r="B14" s="33">
        <v>8</v>
      </c>
      <c r="C14" s="34" t="s">
        <v>24</v>
      </c>
      <c r="D14" s="35">
        <f>D69</f>
        <v>28336</v>
      </c>
      <c r="E14" s="35">
        <f>E69</f>
        <v>25391</v>
      </c>
      <c r="F14" s="35">
        <f>F69</f>
        <v>3988</v>
      </c>
      <c r="G14" s="36">
        <f t="shared" si="0"/>
        <v>0.15706352644637864</v>
      </c>
      <c r="H14" s="55">
        <f t="shared" si="1"/>
        <v>35</v>
      </c>
      <c r="I14" s="36">
        <f t="shared" si="2"/>
        <v>0.5631916820920799</v>
      </c>
      <c r="J14" s="55">
        <f t="shared" si="3"/>
        <v>37</v>
      </c>
      <c r="K14" s="35">
        <f aca="true" t="shared" si="13" ref="K14:Q14">K69</f>
        <v>1021</v>
      </c>
      <c r="L14" s="35">
        <f t="shared" si="13"/>
        <v>143</v>
      </c>
      <c r="M14" s="35">
        <f t="shared" si="13"/>
        <v>57</v>
      </c>
      <c r="N14" s="30">
        <f t="shared" si="13"/>
        <v>1021</v>
      </c>
      <c r="O14" s="30">
        <f t="shared" si="13"/>
        <v>143</v>
      </c>
      <c r="P14" s="30">
        <f t="shared" si="13"/>
        <v>57</v>
      </c>
      <c r="Q14" s="30">
        <f t="shared" si="13"/>
        <v>4</v>
      </c>
      <c r="R14" s="35">
        <f t="shared" si="7"/>
        <v>1225</v>
      </c>
      <c r="S14" s="35">
        <f>S69</f>
        <v>315</v>
      </c>
      <c r="T14" s="35">
        <f>T69</f>
        <v>2804</v>
      </c>
      <c r="U14" s="35">
        <f>U69</f>
        <v>241</v>
      </c>
    </row>
    <row r="15" spans="1:22" s="37" customFormat="1" ht="13.5">
      <c r="A15" s="3"/>
      <c r="B15" s="28">
        <v>9</v>
      </c>
      <c r="C15" s="29" t="s">
        <v>25</v>
      </c>
      <c r="D15" s="30">
        <f>D70+D134</f>
        <v>19319</v>
      </c>
      <c r="E15" s="30">
        <f>E70+E134</f>
        <v>17997</v>
      </c>
      <c r="F15" s="30">
        <f>F70+F134</f>
        <v>2474</v>
      </c>
      <c r="G15" s="36">
        <f t="shared" si="0"/>
        <v>0.1374673556703895</v>
      </c>
      <c r="H15" s="55">
        <f t="shared" si="1"/>
        <v>29</v>
      </c>
      <c r="I15" s="31">
        <f t="shared" si="2"/>
        <v>0.35561482469300437</v>
      </c>
      <c r="J15" s="55">
        <f t="shared" si="3"/>
        <v>18</v>
      </c>
      <c r="K15" s="30">
        <f aca="true" t="shared" si="14" ref="K15:Q15">K70+K134</f>
        <v>3787</v>
      </c>
      <c r="L15" s="30">
        <f t="shared" si="14"/>
        <v>1134</v>
      </c>
      <c r="M15" s="30">
        <f t="shared" si="14"/>
        <v>19</v>
      </c>
      <c r="N15" s="30">
        <f t="shared" si="14"/>
        <v>607</v>
      </c>
      <c r="O15" s="30">
        <f t="shared" si="14"/>
        <v>64</v>
      </c>
      <c r="P15" s="30">
        <f t="shared" si="14"/>
        <v>27</v>
      </c>
      <c r="Q15" s="30">
        <f t="shared" si="14"/>
        <v>57</v>
      </c>
      <c r="R15" s="30">
        <v>590</v>
      </c>
      <c r="S15" s="30">
        <f>S70+S134</f>
        <v>621</v>
      </c>
      <c r="T15" s="30">
        <f>T70+T134</f>
        <v>1740</v>
      </c>
      <c r="U15" s="30">
        <f>U70+U134</f>
        <v>564</v>
      </c>
      <c r="V15" s="3"/>
    </row>
    <row r="16" spans="1:22" s="32" customFormat="1" ht="13.5">
      <c r="A16" s="3"/>
      <c r="B16" s="28">
        <v>10</v>
      </c>
      <c r="C16" s="29" t="s">
        <v>26</v>
      </c>
      <c r="D16" s="30">
        <f>D71</f>
        <v>19586</v>
      </c>
      <c r="E16" s="30">
        <f>E71</f>
        <v>17863</v>
      </c>
      <c r="F16" s="30">
        <f>F71</f>
        <v>2968</v>
      </c>
      <c r="G16" s="36">
        <f t="shared" si="0"/>
        <v>0.1661535016514583</v>
      </c>
      <c r="H16" s="55">
        <f t="shared" si="1"/>
        <v>38</v>
      </c>
      <c r="I16" s="31">
        <f t="shared" si="2"/>
        <v>0.5430218888204669</v>
      </c>
      <c r="J16" s="55">
        <f t="shared" si="3"/>
        <v>35</v>
      </c>
      <c r="K16" s="30">
        <f aca="true" t="shared" si="15" ref="K16:Q16">K71</f>
        <v>683</v>
      </c>
      <c r="L16" s="30">
        <f t="shared" si="15"/>
        <v>97</v>
      </c>
      <c r="M16" s="30">
        <f t="shared" si="15"/>
        <v>35</v>
      </c>
      <c r="N16" s="30">
        <f t="shared" si="15"/>
        <v>683</v>
      </c>
      <c r="O16" s="30">
        <f t="shared" si="15"/>
        <v>97</v>
      </c>
      <c r="P16" s="30">
        <f t="shared" si="15"/>
        <v>35</v>
      </c>
      <c r="Q16" s="30">
        <f t="shared" si="15"/>
        <v>0</v>
      </c>
      <c r="R16" s="30">
        <f aca="true" t="shared" si="16" ref="R16:R27">SUM(N16:Q16)</f>
        <v>815</v>
      </c>
      <c r="S16" s="30">
        <f>S71</f>
        <v>100</v>
      </c>
      <c r="T16" s="30">
        <f>T71</f>
        <v>1784</v>
      </c>
      <c r="U16" s="30">
        <f>U71</f>
        <v>297</v>
      </c>
      <c r="V16" s="3"/>
    </row>
    <row r="17" spans="1:22" s="38" customFormat="1" ht="13.5">
      <c r="A17" s="1"/>
      <c r="B17" s="33">
        <v>11</v>
      </c>
      <c r="C17" s="34" t="s">
        <v>27</v>
      </c>
      <c r="D17" s="35">
        <f>D72+D162</f>
        <v>66876</v>
      </c>
      <c r="E17" s="35">
        <f>E72+E162</f>
        <v>59255</v>
      </c>
      <c r="F17" s="35">
        <f>F72+F162</f>
        <v>6550</v>
      </c>
      <c r="G17" s="36">
        <f t="shared" si="0"/>
        <v>0.11053919500464096</v>
      </c>
      <c r="H17" s="55">
        <f t="shared" si="1"/>
        <v>21</v>
      </c>
      <c r="I17" s="31">
        <f t="shared" si="2"/>
        <v>0.4117795966585098</v>
      </c>
      <c r="J17" s="55">
        <f t="shared" si="3"/>
        <v>30</v>
      </c>
      <c r="K17" s="35">
        <f aca="true" t="shared" si="17" ref="K17:Q17">K72+K162</f>
        <v>2670</v>
      </c>
      <c r="L17" s="35">
        <f t="shared" si="17"/>
        <v>7142</v>
      </c>
      <c r="M17" s="35">
        <f t="shared" si="17"/>
        <v>81</v>
      </c>
      <c r="N17" s="30">
        <f t="shared" si="17"/>
        <v>1780</v>
      </c>
      <c r="O17" s="30">
        <f t="shared" si="17"/>
        <v>244</v>
      </c>
      <c r="P17" s="30">
        <f t="shared" si="17"/>
        <v>100</v>
      </c>
      <c r="Q17" s="30">
        <f t="shared" si="17"/>
        <v>37</v>
      </c>
      <c r="R17" s="35">
        <f t="shared" si="16"/>
        <v>2161</v>
      </c>
      <c r="S17" s="35">
        <f>S72+S162</f>
        <v>1238</v>
      </c>
      <c r="T17" s="35">
        <f>T72+T162</f>
        <v>6496</v>
      </c>
      <c r="U17" s="35">
        <f>U72+U162</f>
        <v>1557</v>
      </c>
      <c r="V17" s="1"/>
    </row>
    <row r="18" spans="1:22" s="32" customFormat="1" ht="13.5">
      <c r="A18" s="3"/>
      <c r="B18" s="28">
        <v>12</v>
      </c>
      <c r="C18" s="29" t="s">
        <v>28</v>
      </c>
      <c r="D18" s="30">
        <f>D73+D120</f>
        <v>55986</v>
      </c>
      <c r="E18" s="30">
        <f>E73+E120</f>
        <v>50365</v>
      </c>
      <c r="F18" s="30">
        <f>F73+F120</f>
        <v>5756</v>
      </c>
      <c r="G18" s="31">
        <f t="shared" si="0"/>
        <v>0.11428571428571428</v>
      </c>
      <c r="H18" s="55">
        <f t="shared" si="1"/>
        <v>23</v>
      </c>
      <c r="I18" s="31">
        <f t="shared" si="2"/>
        <v>0.37526059763724806</v>
      </c>
      <c r="J18" s="55">
        <f t="shared" si="3"/>
        <v>23</v>
      </c>
      <c r="K18" s="30">
        <f aca="true" t="shared" si="18" ref="K18:Q18">K73+K120</f>
        <v>3857</v>
      </c>
      <c r="L18" s="30">
        <f t="shared" si="18"/>
        <v>5439</v>
      </c>
      <c r="M18" s="30">
        <f t="shared" si="18"/>
        <v>72</v>
      </c>
      <c r="N18" s="30">
        <f t="shared" si="18"/>
        <v>1616</v>
      </c>
      <c r="O18" s="30">
        <f t="shared" si="18"/>
        <v>189</v>
      </c>
      <c r="P18" s="30">
        <f t="shared" si="18"/>
        <v>91</v>
      </c>
      <c r="Q18" s="30">
        <f t="shared" si="18"/>
        <v>4</v>
      </c>
      <c r="R18" s="30">
        <f t="shared" si="16"/>
        <v>1900</v>
      </c>
      <c r="S18" s="30">
        <f>S73+S120</f>
        <v>1276</v>
      </c>
      <c r="T18" s="30">
        <f>T73+T120</f>
        <v>5693</v>
      </c>
      <c r="U18" s="30">
        <f>U73+U120</f>
        <v>2885</v>
      </c>
      <c r="V18" s="3"/>
    </row>
    <row r="19" spans="2:21" ht="13.5">
      <c r="B19" s="33">
        <v>13</v>
      </c>
      <c r="C19" s="34" t="s">
        <v>29</v>
      </c>
      <c r="D19" s="35">
        <f>SUM(D171:D193)+D74</f>
        <v>100180</v>
      </c>
      <c r="E19" s="35">
        <f>SUM(E171:E193)+E74</f>
        <v>84097</v>
      </c>
      <c r="F19" s="35">
        <f>SUM(F171:F193)+F74</f>
        <v>7173</v>
      </c>
      <c r="G19" s="36">
        <f t="shared" si="0"/>
        <v>0.08529436246239462</v>
      </c>
      <c r="H19" s="55">
        <f t="shared" si="1"/>
        <v>11</v>
      </c>
      <c r="I19" s="36">
        <f t="shared" si="2"/>
        <v>0.33532706279653257</v>
      </c>
      <c r="J19" s="55">
        <f t="shared" si="3"/>
        <v>13</v>
      </c>
      <c r="K19" s="35">
        <f aca="true" t="shared" si="19" ref="K19:Q19">SUM(K171:K193)+K74</f>
        <v>21560</v>
      </c>
      <c r="L19" s="35">
        <f t="shared" si="19"/>
        <v>29950</v>
      </c>
      <c r="M19" s="35">
        <f t="shared" si="19"/>
        <v>63</v>
      </c>
      <c r="N19" s="30">
        <f t="shared" si="19"/>
        <v>2032</v>
      </c>
      <c r="O19" s="30">
        <f t="shared" si="19"/>
        <v>282</v>
      </c>
      <c r="P19" s="30">
        <f t="shared" si="19"/>
        <v>122</v>
      </c>
      <c r="Q19" s="30">
        <f t="shared" si="19"/>
        <v>0</v>
      </c>
      <c r="R19" s="35">
        <f t="shared" si="16"/>
        <v>2436</v>
      </c>
      <c r="S19" s="35">
        <f>SUM(S171:S193)+S74</f>
        <v>3772</v>
      </c>
      <c r="T19" s="35">
        <f>SUM(T171:T193)+T74</f>
        <v>8992</v>
      </c>
      <c r="U19" s="35">
        <f>SUM(U171:U193)+U74</f>
        <v>6153</v>
      </c>
    </row>
    <row r="20" spans="2:21" ht="13.5">
      <c r="B20" s="33">
        <v>14</v>
      </c>
      <c r="C20" s="34" t="s">
        <v>30</v>
      </c>
      <c r="D20" s="35">
        <f>D75+D121+D122+D135+D163</f>
        <v>82692</v>
      </c>
      <c r="E20" s="35">
        <f>E75+E121+E122+E135+E163</f>
        <v>76432</v>
      </c>
      <c r="F20" s="35">
        <f>F75+F121+F122+F135+F163</f>
        <v>6927</v>
      </c>
      <c r="G20" s="36">
        <f t="shared" si="0"/>
        <v>0.09062957923382876</v>
      </c>
      <c r="H20" s="55">
        <f t="shared" si="1"/>
        <v>15</v>
      </c>
      <c r="I20" s="36">
        <f t="shared" si="2"/>
        <v>0.3074628427883609</v>
      </c>
      <c r="J20" s="55">
        <f t="shared" si="3"/>
        <v>11</v>
      </c>
      <c r="K20" s="35">
        <f aca="true" t="shared" si="20" ref="K20:Q20">K75+K121+K122+K135+K163</f>
        <v>42092</v>
      </c>
      <c r="L20" s="35">
        <f t="shared" si="20"/>
        <v>9433</v>
      </c>
      <c r="M20" s="35">
        <f t="shared" si="20"/>
        <v>44</v>
      </c>
      <c r="N20" s="30">
        <f t="shared" si="20"/>
        <v>1927</v>
      </c>
      <c r="O20" s="30">
        <f t="shared" si="20"/>
        <v>235</v>
      </c>
      <c r="P20" s="30">
        <f t="shared" si="20"/>
        <v>102</v>
      </c>
      <c r="Q20" s="30">
        <f t="shared" si="20"/>
        <v>5</v>
      </c>
      <c r="R20" s="35">
        <f t="shared" si="16"/>
        <v>2269</v>
      </c>
      <c r="S20" s="35">
        <f>S75+S121+S122+S135+S163</f>
        <v>5140</v>
      </c>
      <c r="T20" s="35">
        <f>T75+T121+T122+T135+T163</f>
        <v>9637</v>
      </c>
      <c r="U20" s="35">
        <f>U75+U121+U122+U135+U163</f>
        <v>4076</v>
      </c>
    </row>
    <row r="21" spans="2:21" ht="13.5">
      <c r="B21" s="33">
        <v>15</v>
      </c>
      <c r="C21" s="34" t="s">
        <v>31</v>
      </c>
      <c r="D21" s="35">
        <f>D136+D76</f>
        <v>21420</v>
      </c>
      <c r="E21" s="35">
        <f>E136+E76</f>
        <v>20283</v>
      </c>
      <c r="F21" s="35">
        <f>F136+F76</f>
        <v>2324</v>
      </c>
      <c r="G21" s="36">
        <f t="shared" si="0"/>
        <v>0.11457871123601045</v>
      </c>
      <c r="H21" s="55">
        <f t="shared" si="1"/>
        <v>24</v>
      </c>
      <c r="I21" s="36">
        <f t="shared" si="2"/>
        <v>0.3401863629640586</v>
      </c>
      <c r="J21" s="55">
        <f t="shared" si="3"/>
        <v>15</v>
      </c>
      <c r="K21" s="35">
        <f aca="true" t="shared" si="21" ref="K21:Q21">K136+K76</f>
        <v>1948</v>
      </c>
      <c r="L21" s="35">
        <f t="shared" si="21"/>
        <v>3052</v>
      </c>
      <c r="M21" s="35">
        <f t="shared" si="21"/>
        <v>34</v>
      </c>
      <c r="N21" s="30">
        <f t="shared" si="21"/>
        <v>663</v>
      </c>
      <c r="O21" s="30">
        <f t="shared" si="21"/>
        <v>69</v>
      </c>
      <c r="P21" s="30">
        <f t="shared" si="21"/>
        <v>36</v>
      </c>
      <c r="Q21" s="30">
        <f t="shared" si="21"/>
        <v>0</v>
      </c>
      <c r="R21" s="35">
        <f t="shared" si="16"/>
        <v>768</v>
      </c>
      <c r="S21" s="35">
        <f>S136+S76</f>
        <v>111</v>
      </c>
      <c r="T21" s="35">
        <f>T136+T76</f>
        <v>762</v>
      </c>
      <c r="U21" s="35">
        <f>U136+U76</f>
        <v>400</v>
      </c>
    </row>
    <row r="22" spans="2:21" ht="13.5">
      <c r="B22" s="33">
        <v>16</v>
      </c>
      <c r="C22" s="34" t="s">
        <v>32</v>
      </c>
      <c r="D22" s="35">
        <f>D77+D137</f>
        <v>10061</v>
      </c>
      <c r="E22" s="35">
        <f>E77+E137</f>
        <v>9731</v>
      </c>
      <c r="F22" s="35">
        <f>F77+F137</f>
        <v>775</v>
      </c>
      <c r="G22" s="36">
        <f t="shared" si="0"/>
        <v>0.07964238002260816</v>
      </c>
      <c r="H22" s="55">
        <f t="shared" si="1"/>
        <v>7</v>
      </c>
      <c r="I22" s="36">
        <f t="shared" si="2"/>
        <v>0.256910903298736</v>
      </c>
      <c r="J22" s="55">
        <f t="shared" si="3"/>
        <v>5</v>
      </c>
      <c r="K22" s="35">
        <f aca="true" t="shared" si="22" ref="K22:Q22">K77+K137</f>
        <v>1430</v>
      </c>
      <c r="L22" s="35">
        <f t="shared" si="22"/>
        <v>1605</v>
      </c>
      <c r="M22" s="35">
        <f t="shared" si="22"/>
        <v>4</v>
      </c>
      <c r="N22" s="30">
        <f t="shared" si="22"/>
        <v>226</v>
      </c>
      <c r="O22" s="30">
        <f t="shared" si="22"/>
        <v>25</v>
      </c>
      <c r="P22" s="30">
        <f t="shared" si="22"/>
        <v>7</v>
      </c>
      <c r="Q22" s="30">
        <f t="shared" si="22"/>
        <v>0</v>
      </c>
      <c r="R22" s="35">
        <f t="shared" si="16"/>
        <v>258</v>
      </c>
      <c r="S22" s="35">
        <f>S77+S137</f>
        <v>308</v>
      </c>
      <c r="T22" s="35">
        <f>T77+T137</f>
        <v>814</v>
      </c>
      <c r="U22" s="35">
        <f>U77+U137</f>
        <v>428</v>
      </c>
    </row>
    <row r="23" spans="2:21" ht="13.5">
      <c r="B23" s="33">
        <v>17</v>
      </c>
      <c r="C23" s="29" t="s">
        <v>33</v>
      </c>
      <c r="D23" s="35">
        <f>D138+D78</f>
        <v>11404</v>
      </c>
      <c r="E23" s="35">
        <f>E138+E78</f>
        <v>10957</v>
      </c>
      <c r="F23" s="35">
        <f>F138+F78</f>
        <v>879</v>
      </c>
      <c r="G23" s="36">
        <f t="shared" si="0"/>
        <v>0.08022268869216026</v>
      </c>
      <c r="H23" s="55">
        <f t="shared" si="1"/>
        <v>8</v>
      </c>
      <c r="I23" s="36">
        <f t="shared" si="2"/>
        <v>0.2555444008396459</v>
      </c>
      <c r="J23" s="55">
        <f t="shared" si="3"/>
        <v>4</v>
      </c>
      <c r="K23" s="35">
        <f aca="true" t="shared" si="23" ref="K23:Q23">K138+K78</f>
        <v>781</v>
      </c>
      <c r="L23" s="35">
        <f t="shared" si="23"/>
        <v>3662</v>
      </c>
      <c r="M23" s="35">
        <f t="shared" si="23"/>
        <v>4</v>
      </c>
      <c r="N23" s="30">
        <f t="shared" si="23"/>
        <v>310</v>
      </c>
      <c r="O23" s="30">
        <f t="shared" si="23"/>
        <v>28</v>
      </c>
      <c r="P23" s="30">
        <f t="shared" si="23"/>
        <v>7</v>
      </c>
      <c r="Q23" s="30">
        <f t="shared" si="23"/>
        <v>0</v>
      </c>
      <c r="R23" s="35">
        <f t="shared" si="16"/>
        <v>345</v>
      </c>
      <c r="S23" s="35">
        <f>S138+S78</f>
        <v>259</v>
      </c>
      <c r="T23" s="35">
        <f>T138+T78</f>
        <v>929</v>
      </c>
      <c r="U23" s="35">
        <f>U138+U78</f>
        <v>278</v>
      </c>
    </row>
    <row r="24" spans="2:21" ht="13.5">
      <c r="B24" s="33">
        <v>18</v>
      </c>
      <c r="C24" s="34" t="s">
        <v>34</v>
      </c>
      <c r="D24" s="35">
        <f aca="true" t="shared" si="24" ref="D24:F25">D79</f>
        <v>7842</v>
      </c>
      <c r="E24" s="35">
        <f t="shared" si="24"/>
        <v>7589</v>
      </c>
      <c r="F24" s="35">
        <f t="shared" si="24"/>
        <v>813</v>
      </c>
      <c r="G24" s="36">
        <f t="shared" si="0"/>
        <v>0.10712873896429043</v>
      </c>
      <c r="H24" s="55">
        <f t="shared" si="1"/>
        <v>20</v>
      </c>
      <c r="I24" s="36">
        <f t="shared" si="2"/>
        <v>0.342601133219133</v>
      </c>
      <c r="J24" s="55">
        <f t="shared" si="3"/>
        <v>16</v>
      </c>
      <c r="K24" s="35">
        <f aca="true" t="shared" si="25" ref="K24:Q25">K79</f>
        <v>193</v>
      </c>
      <c r="L24" s="35">
        <f t="shared" si="25"/>
        <v>26</v>
      </c>
      <c r="M24" s="35">
        <f t="shared" si="25"/>
        <v>14</v>
      </c>
      <c r="N24" s="30">
        <f t="shared" si="25"/>
        <v>193</v>
      </c>
      <c r="O24" s="30">
        <f t="shared" si="25"/>
        <v>26</v>
      </c>
      <c r="P24" s="30">
        <f t="shared" si="25"/>
        <v>14</v>
      </c>
      <c r="Q24" s="30">
        <f t="shared" si="25"/>
        <v>10</v>
      </c>
      <c r="R24" s="35">
        <f t="shared" si="16"/>
        <v>243</v>
      </c>
      <c r="S24" s="35">
        <f aca="true" t="shared" si="26" ref="S24:U25">S79</f>
        <v>55</v>
      </c>
      <c r="T24" s="35">
        <f t="shared" si="26"/>
        <v>714</v>
      </c>
      <c r="U24" s="35">
        <f t="shared" si="26"/>
        <v>352</v>
      </c>
    </row>
    <row r="25" spans="1:22" s="32" customFormat="1" ht="13.5">
      <c r="A25" s="3"/>
      <c r="B25" s="28">
        <v>19</v>
      </c>
      <c r="C25" s="29" t="s">
        <v>35</v>
      </c>
      <c r="D25" s="30">
        <f t="shared" si="24"/>
        <v>8275</v>
      </c>
      <c r="E25" s="30">
        <f t="shared" si="24"/>
        <v>7349</v>
      </c>
      <c r="F25" s="30">
        <f t="shared" si="24"/>
        <v>1006</v>
      </c>
      <c r="G25" s="31">
        <f t="shared" si="0"/>
        <v>0.13688937270376922</v>
      </c>
      <c r="H25" s="55">
        <f t="shared" si="1"/>
        <v>28</v>
      </c>
      <c r="I25" s="31">
        <f t="shared" si="2"/>
        <v>0.4082188052796299</v>
      </c>
      <c r="J25" s="55">
        <f t="shared" si="3"/>
        <v>28</v>
      </c>
      <c r="K25" s="30">
        <f t="shared" si="25"/>
        <v>264</v>
      </c>
      <c r="L25" s="30">
        <f t="shared" si="25"/>
        <v>30</v>
      </c>
      <c r="M25" s="30">
        <f t="shared" si="25"/>
        <v>12</v>
      </c>
      <c r="N25" s="30">
        <f t="shared" si="25"/>
        <v>264</v>
      </c>
      <c r="O25" s="30">
        <f t="shared" si="25"/>
        <v>30</v>
      </c>
      <c r="P25" s="30">
        <f t="shared" si="25"/>
        <v>12</v>
      </c>
      <c r="Q25" s="30">
        <f t="shared" si="25"/>
        <v>21</v>
      </c>
      <c r="R25" s="30">
        <f t="shared" si="16"/>
        <v>327</v>
      </c>
      <c r="S25" s="30">
        <f t="shared" si="26"/>
        <v>139</v>
      </c>
      <c r="T25" s="30">
        <f t="shared" si="26"/>
        <v>724</v>
      </c>
      <c r="U25" s="30">
        <f t="shared" si="26"/>
        <v>160</v>
      </c>
      <c r="V25" s="3"/>
    </row>
    <row r="26" spans="2:21" ht="13.5">
      <c r="B26" s="33">
        <v>20</v>
      </c>
      <c r="C26" s="34" t="s">
        <v>36</v>
      </c>
      <c r="D26" s="35">
        <f>D81+D139</f>
        <v>20984</v>
      </c>
      <c r="E26" s="35">
        <f>E81+E139</f>
        <v>19152</v>
      </c>
      <c r="F26" s="35">
        <f>F81+F139</f>
        <v>2495</v>
      </c>
      <c r="G26" s="36">
        <f t="shared" si="0"/>
        <v>0.1302736006683375</v>
      </c>
      <c r="H26" s="55">
        <f t="shared" si="1"/>
        <v>26</v>
      </c>
      <c r="I26" s="36">
        <f t="shared" si="2"/>
        <v>0.44381787802840433</v>
      </c>
      <c r="J26" s="55">
        <f t="shared" si="3"/>
        <v>31</v>
      </c>
      <c r="K26" s="35">
        <f aca="true" t="shared" si="27" ref="K26:Q26">K81+K139</f>
        <v>891</v>
      </c>
      <c r="L26" s="35">
        <f t="shared" si="27"/>
        <v>2999</v>
      </c>
      <c r="M26" s="35">
        <f t="shared" si="27"/>
        <v>45</v>
      </c>
      <c r="N26" s="30">
        <f t="shared" si="27"/>
        <v>657</v>
      </c>
      <c r="O26" s="30">
        <f t="shared" si="27"/>
        <v>85</v>
      </c>
      <c r="P26" s="30">
        <f t="shared" si="27"/>
        <v>51</v>
      </c>
      <c r="Q26" s="30">
        <f t="shared" si="27"/>
        <v>0</v>
      </c>
      <c r="R26" s="35">
        <f t="shared" si="16"/>
        <v>793</v>
      </c>
      <c r="S26" s="35">
        <f>S81+S139</f>
        <v>204</v>
      </c>
      <c r="T26" s="35">
        <f>T81+T139</f>
        <v>1939</v>
      </c>
      <c r="U26" s="35">
        <f>U81+U139</f>
        <v>72</v>
      </c>
    </row>
    <row r="27" spans="1:22" s="32" customFormat="1" ht="13.5">
      <c r="A27" s="3"/>
      <c r="B27" s="28">
        <v>21</v>
      </c>
      <c r="C27" s="29" t="s">
        <v>37</v>
      </c>
      <c r="D27" s="30">
        <f>D140+D82</f>
        <v>20063</v>
      </c>
      <c r="E27" s="30">
        <f>E140+E82</f>
        <v>18814</v>
      </c>
      <c r="F27" s="30">
        <f>F140+F82</f>
        <v>1723</v>
      </c>
      <c r="G27" s="31">
        <f t="shared" si="0"/>
        <v>0.09158073774848517</v>
      </c>
      <c r="H27" s="55">
        <f t="shared" si="1"/>
        <v>16</v>
      </c>
      <c r="I27" s="31">
        <f t="shared" si="2"/>
        <v>0.35611778462846816</v>
      </c>
      <c r="J27" s="55">
        <f t="shared" si="3"/>
        <v>19</v>
      </c>
      <c r="K27" s="30">
        <f aca="true" t="shared" si="28" ref="K27:Q27">K140+K82</f>
        <v>835</v>
      </c>
      <c r="L27" s="30">
        <f t="shared" si="28"/>
        <v>3104</v>
      </c>
      <c r="M27" s="30">
        <f t="shared" si="28"/>
        <v>32</v>
      </c>
      <c r="N27" s="30">
        <f t="shared" si="28"/>
        <v>513</v>
      </c>
      <c r="O27" s="30">
        <f t="shared" si="28"/>
        <v>67</v>
      </c>
      <c r="P27" s="30">
        <f t="shared" si="28"/>
        <v>34</v>
      </c>
      <c r="Q27" s="30">
        <f t="shared" si="28"/>
        <v>0</v>
      </c>
      <c r="R27" s="30">
        <f t="shared" si="16"/>
        <v>614</v>
      </c>
      <c r="S27" s="30">
        <f>S140+S82</f>
        <v>259</v>
      </c>
      <c r="T27" s="30">
        <f>T140+T82</f>
        <v>1734</v>
      </c>
      <c r="U27" s="30">
        <f>U140+U82</f>
        <v>326</v>
      </c>
      <c r="V27" s="3"/>
    </row>
    <row r="28" spans="1:22" s="32" customFormat="1" ht="13.5">
      <c r="A28" s="3"/>
      <c r="B28" s="28">
        <v>22</v>
      </c>
      <c r="C28" s="29" t="s">
        <v>38</v>
      </c>
      <c r="D28" s="30">
        <f>D83+D141+D142</f>
        <v>36057</v>
      </c>
      <c r="E28" s="30">
        <f>E83+E141+E142</f>
        <v>33950</v>
      </c>
      <c r="F28" s="30">
        <f>F83+F141+F142</f>
        <v>2606</v>
      </c>
      <c r="G28" s="31">
        <f t="shared" si="0"/>
        <v>0.076759941089838</v>
      </c>
      <c r="H28" s="55">
        <f t="shared" si="1"/>
        <v>4</v>
      </c>
      <c r="I28" s="31">
        <f t="shared" si="2"/>
        <v>0.25920471281296026</v>
      </c>
      <c r="J28" s="55">
        <f t="shared" si="3"/>
        <v>6</v>
      </c>
      <c r="K28" s="30">
        <f aca="true" t="shared" si="29" ref="K28:Q28">K83+K141+K142</f>
        <v>1680</v>
      </c>
      <c r="L28" s="30">
        <f t="shared" si="29"/>
        <v>4500</v>
      </c>
      <c r="M28" s="30">
        <f t="shared" si="29"/>
        <v>3954</v>
      </c>
      <c r="N28" s="30">
        <f t="shared" si="29"/>
        <v>736</v>
      </c>
      <c r="O28" s="30">
        <f t="shared" si="29"/>
        <v>88</v>
      </c>
      <c r="P28" s="30">
        <f t="shared" si="29"/>
        <v>46</v>
      </c>
      <c r="Q28" s="30">
        <f t="shared" si="29"/>
        <v>0</v>
      </c>
      <c r="R28" s="30">
        <v>546</v>
      </c>
      <c r="S28" s="30">
        <f>S83+S141+S142</f>
        <v>680</v>
      </c>
      <c r="T28" s="30">
        <f>T83+T141+T142</f>
        <v>4118</v>
      </c>
      <c r="U28" s="30">
        <f>U83+U141+U142</f>
        <v>1014</v>
      </c>
      <c r="V28" s="3"/>
    </row>
    <row r="29" spans="2:21" ht="13.5">
      <c r="B29" s="33">
        <v>23</v>
      </c>
      <c r="C29" s="34" t="s">
        <v>159</v>
      </c>
      <c r="D29" s="35">
        <f>D143+D144+D123+D84</f>
        <v>74461</v>
      </c>
      <c r="E29" s="35">
        <f>E143+E144+E123+E84</f>
        <v>71243</v>
      </c>
      <c r="F29" s="35">
        <f>F143+F144+F123+F84</f>
        <v>6033</v>
      </c>
      <c r="G29" s="36">
        <f t="shared" si="0"/>
        <v>0.0846820038459919</v>
      </c>
      <c r="H29" s="55">
        <f t="shared" si="1"/>
        <v>10</v>
      </c>
      <c r="I29" s="36">
        <f t="shared" si="2"/>
        <v>0.33968249512232784</v>
      </c>
      <c r="J29" s="55">
        <f t="shared" si="3"/>
        <v>14</v>
      </c>
      <c r="K29" s="35">
        <f aca="true" t="shared" si="30" ref="K29:Q29">K143+K144+K123+K84</f>
        <v>19920</v>
      </c>
      <c r="L29" s="35">
        <f t="shared" si="30"/>
        <v>7784</v>
      </c>
      <c r="M29" s="35">
        <f t="shared" si="30"/>
        <v>56</v>
      </c>
      <c r="N29" s="30">
        <f t="shared" si="30"/>
        <v>1608</v>
      </c>
      <c r="O29" s="30">
        <f t="shared" si="30"/>
        <v>242</v>
      </c>
      <c r="P29" s="30">
        <f t="shared" si="30"/>
        <v>94</v>
      </c>
      <c r="Q29" s="30">
        <f t="shared" si="30"/>
        <v>57</v>
      </c>
      <c r="R29" s="35">
        <f aca="true" t="shared" si="31" ref="R29:R39">SUM(N29:Q29)</f>
        <v>2001</v>
      </c>
      <c r="S29" s="35">
        <f>S143+S144+S123+S84</f>
        <v>2739</v>
      </c>
      <c r="T29" s="35">
        <f>T143+T144+T123+T84</f>
        <v>10688</v>
      </c>
      <c r="U29" s="35">
        <f>U143+U144+U123+U84</f>
        <v>2608</v>
      </c>
    </row>
    <row r="30" spans="2:21" ht="13.5">
      <c r="B30" s="33">
        <v>24</v>
      </c>
      <c r="C30" s="34" t="s">
        <v>39</v>
      </c>
      <c r="D30" s="35">
        <f aca="true" t="shared" si="32" ref="D30:F31">D85</f>
        <v>17985</v>
      </c>
      <c r="E30" s="35">
        <f t="shared" si="32"/>
        <v>16809</v>
      </c>
      <c r="F30" s="35">
        <f t="shared" si="32"/>
        <v>1395</v>
      </c>
      <c r="G30" s="36">
        <f t="shared" si="0"/>
        <v>0.08299125468499019</v>
      </c>
      <c r="H30" s="55">
        <f t="shared" si="1"/>
        <v>9</v>
      </c>
      <c r="I30" s="36">
        <f t="shared" si="2"/>
        <v>0.38074840859063597</v>
      </c>
      <c r="J30" s="55">
        <f t="shared" si="3"/>
        <v>25</v>
      </c>
      <c r="K30" s="35">
        <f aca="true" t="shared" si="33" ref="K30:Q31">K85</f>
        <v>350</v>
      </c>
      <c r="L30" s="35">
        <f t="shared" si="33"/>
        <v>64</v>
      </c>
      <c r="M30" s="35">
        <f t="shared" si="33"/>
        <v>22</v>
      </c>
      <c r="N30" s="30">
        <f t="shared" si="33"/>
        <v>350</v>
      </c>
      <c r="O30" s="30">
        <f t="shared" si="33"/>
        <v>64</v>
      </c>
      <c r="P30" s="30">
        <f t="shared" si="33"/>
        <v>22</v>
      </c>
      <c r="Q30" s="30">
        <f t="shared" si="33"/>
        <v>28</v>
      </c>
      <c r="R30" s="35">
        <f t="shared" si="31"/>
        <v>464</v>
      </c>
      <c r="S30" s="35">
        <f aca="true" t="shared" si="34" ref="S30:U31">S85</f>
        <v>196</v>
      </c>
      <c r="T30" s="35">
        <f t="shared" si="34"/>
        <v>2292</v>
      </c>
      <c r="U30" s="35">
        <f t="shared" si="34"/>
        <v>232</v>
      </c>
    </row>
    <row r="31" spans="2:21" ht="13.5">
      <c r="B31" s="33">
        <v>25</v>
      </c>
      <c r="C31" s="34" t="s">
        <v>40</v>
      </c>
      <c r="D31" s="35">
        <f t="shared" si="32"/>
        <v>14163</v>
      </c>
      <c r="E31" s="35">
        <f t="shared" si="32"/>
        <v>13195</v>
      </c>
      <c r="F31" s="35">
        <f t="shared" si="32"/>
        <v>1034</v>
      </c>
      <c r="G31" s="36">
        <f t="shared" si="0"/>
        <v>0.07836301629405078</v>
      </c>
      <c r="H31" s="55">
        <f t="shared" si="1"/>
        <v>6</v>
      </c>
      <c r="I31" s="36">
        <f t="shared" si="2"/>
        <v>0.3637741568776051</v>
      </c>
      <c r="J31" s="55">
        <f t="shared" si="3"/>
        <v>22</v>
      </c>
      <c r="K31" s="35">
        <f t="shared" si="33"/>
        <v>289</v>
      </c>
      <c r="L31" s="35">
        <f t="shared" si="33"/>
        <v>48</v>
      </c>
      <c r="M31" s="35">
        <f t="shared" si="33"/>
        <v>22</v>
      </c>
      <c r="N31" s="30">
        <f t="shared" si="33"/>
        <v>289</v>
      </c>
      <c r="O31" s="30">
        <f t="shared" si="33"/>
        <v>48</v>
      </c>
      <c r="P31" s="30">
        <f t="shared" si="33"/>
        <v>22</v>
      </c>
      <c r="Q31" s="30">
        <f t="shared" si="33"/>
        <v>0</v>
      </c>
      <c r="R31" s="35">
        <f t="shared" si="31"/>
        <v>359</v>
      </c>
      <c r="S31" s="35">
        <f t="shared" si="34"/>
        <v>20</v>
      </c>
      <c r="T31" s="35">
        <f t="shared" si="34"/>
        <v>1511</v>
      </c>
      <c r="U31" s="35">
        <f t="shared" si="34"/>
        <v>0</v>
      </c>
    </row>
    <row r="32" spans="2:21" ht="13.5">
      <c r="B32" s="33">
        <v>26</v>
      </c>
      <c r="C32" s="34" t="s">
        <v>41</v>
      </c>
      <c r="D32" s="35">
        <f>D87+D124</f>
        <v>23558</v>
      </c>
      <c r="E32" s="35">
        <f>E87+E124</f>
        <v>21940</v>
      </c>
      <c r="F32" s="35">
        <f>F87+F124</f>
        <v>1536</v>
      </c>
      <c r="G32" s="36">
        <f t="shared" si="0"/>
        <v>0.07000911577028258</v>
      </c>
      <c r="H32" s="55">
        <f t="shared" si="1"/>
        <v>2</v>
      </c>
      <c r="I32" s="36">
        <f t="shared" si="2"/>
        <v>0.22333637192342753</v>
      </c>
      <c r="J32" s="55">
        <f t="shared" si="3"/>
        <v>3</v>
      </c>
      <c r="K32" s="35">
        <f aca="true" t="shared" si="35" ref="K32:Q32">K87+K124</f>
        <v>2951</v>
      </c>
      <c r="L32" s="35">
        <f t="shared" si="35"/>
        <v>8669</v>
      </c>
      <c r="M32" s="35">
        <f t="shared" si="35"/>
        <v>17</v>
      </c>
      <c r="N32" s="30">
        <f t="shared" si="35"/>
        <v>427</v>
      </c>
      <c r="O32" s="30">
        <f t="shared" si="35"/>
        <v>49</v>
      </c>
      <c r="P32" s="30">
        <f t="shared" si="35"/>
        <v>19</v>
      </c>
      <c r="Q32" s="30">
        <f t="shared" si="35"/>
        <v>14</v>
      </c>
      <c r="R32" s="35">
        <f t="shared" si="31"/>
        <v>509</v>
      </c>
      <c r="S32" s="35">
        <f>S87+S124</f>
        <v>834</v>
      </c>
      <c r="T32" s="35">
        <f>T87+T124</f>
        <v>1908</v>
      </c>
      <c r="U32" s="35">
        <f>U87+U124</f>
        <v>1551</v>
      </c>
    </row>
    <row r="33" spans="1:22" s="32" customFormat="1" ht="13.5">
      <c r="A33" s="3"/>
      <c r="B33" s="28">
        <v>27</v>
      </c>
      <c r="C33" s="29" t="s">
        <v>42</v>
      </c>
      <c r="D33" s="30">
        <f>D125+D145+D164+D88</f>
        <v>87395</v>
      </c>
      <c r="E33" s="30">
        <f>E125+E145+E164+E88</f>
        <v>78355</v>
      </c>
      <c r="F33" s="30">
        <f>F125+F145+F164+F88</f>
        <v>6922</v>
      </c>
      <c r="G33" s="31">
        <f t="shared" si="0"/>
        <v>0.08834152255759045</v>
      </c>
      <c r="H33" s="55">
        <f t="shared" si="1"/>
        <v>13</v>
      </c>
      <c r="I33" s="31">
        <f t="shared" si="2"/>
        <v>0.362452938548912</v>
      </c>
      <c r="J33" s="55">
        <f t="shared" si="3"/>
        <v>21</v>
      </c>
      <c r="K33" s="30">
        <f aca="true" t="shared" si="36" ref="K33:Q33">K125+K145+K164+K88</f>
        <v>16621</v>
      </c>
      <c r="L33" s="30">
        <f t="shared" si="36"/>
        <v>16165</v>
      </c>
      <c r="M33" s="30">
        <f t="shared" si="36"/>
        <v>59</v>
      </c>
      <c r="N33" s="30">
        <f t="shared" si="36"/>
        <v>1719</v>
      </c>
      <c r="O33" s="30">
        <f t="shared" si="36"/>
        <v>284</v>
      </c>
      <c r="P33" s="30">
        <f t="shared" si="36"/>
        <v>109</v>
      </c>
      <c r="Q33" s="30">
        <f t="shared" si="36"/>
        <v>18</v>
      </c>
      <c r="R33" s="30">
        <f t="shared" si="31"/>
        <v>2130</v>
      </c>
      <c r="S33" s="30">
        <f>S125+S145+S164+S88</f>
        <v>3165</v>
      </c>
      <c r="T33" s="30">
        <f>T125+T145+T164+T88</f>
        <v>8701</v>
      </c>
      <c r="U33" s="30">
        <f>U125+U145+U164+U88</f>
        <v>2931</v>
      </c>
      <c r="V33" s="3"/>
    </row>
    <row r="34" spans="2:21" ht="13.5">
      <c r="B34" s="33">
        <v>28</v>
      </c>
      <c r="C34" s="34" t="s">
        <v>43</v>
      </c>
      <c r="D34" s="35">
        <f>D89+D126+D146+D165+D166</f>
        <v>53429</v>
      </c>
      <c r="E34" s="35">
        <f>E89+E126+E146+E165+E166</f>
        <v>50225</v>
      </c>
      <c r="F34" s="35">
        <f>F89+F126+F146+F165+F166</f>
        <v>3534</v>
      </c>
      <c r="G34" s="36">
        <f t="shared" si="0"/>
        <v>0.07036336485813838</v>
      </c>
      <c r="H34" s="55">
        <f t="shared" si="1"/>
        <v>3</v>
      </c>
      <c r="I34" s="36">
        <f t="shared" si="2"/>
        <v>0.2887008461921354</v>
      </c>
      <c r="J34" s="55">
        <f t="shared" si="3"/>
        <v>9</v>
      </c>
      <c r="K34" s="35">
        <f aca="true" t="shared" si="37" ref="K34:Q34">K89+K126+K146+K165+K166</f>
        <v>12255</v>
      </c>
      <c r="L34" s="35">
        <f t="shared" si="37"/>
        <v>13594</v>
      </c>
      <c r="M34" s="35">
        <f t="shared" si="37"/>
        <v>33</v>
      </c>
      <c r="N34" s="30">
        <f t="shared" si="37"/>
        <v>988</v>
      </c>
      <c r="O34" s="30">
        <f t="shared" si="37"/>
        <v>145</v>
      </c>
      <c r="P34" s="30">
        <f t="shared" si="37"/>
        <v>62</v>
      </c>
      <c r="Q34" s="30">
        <f t="shared" si="37"/>
        <v>0</v>
      </c>
      <c r="R34" s="35">
        <f t="shared" si="31"/>
        <v>1195</v>
      </c>
      <c r="S34" s="35">
        <f>S89+S126+S146+S165+S166</f>
        <v>1223</v>
      </c>
      <c r="T34" s="35">
        <f>T89+T126+T146+T165+T166</f>
        <v>5968</v>
      </c>
      <c r="U34" s="35">
        <f>U89+U126+U146+U165+U166</f>
        <v>1691</v>
      </c>
    </row>
    <row r="35" spans="2:21" ht="13.5">
      <c r="B35" s="33">
        <v>29</v>
      </c>
      <c r="C35" s="34" t="s">
        <v>44</v>
      </c>
      <c r="D35" s="35">
        <f>D147+D90</f>
        <v>12903</v>
      </c>
      <c r="E35" s="35">
        <f>E147+E90</f>
        <v>11271</v>
      </c>
      <c r="F35" s="35">
        <f>F147+F90</f>
        <v>697</v>
      </c>
      <c r="G35" s="36">
        <f t="shared" si="0"/>
        <v>0.06184012066365008</v>
      </c>
      <c r="H35" s="55">
        <f t="shared" si="1"/>
        <v>1</v>
      </c>
      <c r="I35" s="36">
        <f t="shared" si="2"/>
        <v>0.21293585307426138</v>
      </c>
      <c r="J35" s="55">
        <f t="shared" si="3"/>
        <v>2</v>
      </c>
      <c r="K35" s="35">
        <f aca="true" t="shared" si="38" ref="K35:Q35">K147+K90</f>
        <v>580</v>
      </c>
      <c r="L35" s="35">
        <f t="shared" si="38"/>
        <v>2456</v>
      </c>
      <c r="M35" s="35">
        <f t="shared" si="38"/>
        <v>9</v>
      </c>
      <c r="N35" s="30">
        <f t="shared" si="38"/>
        <v>223</v>
      </c>
      <c r="O35" s="30">
        <f t="shared" si="38"/>
        <v>24</v>
      </c>
      <c r="P35" s="30">
        <f t="shared" si="38"/>
        <v>11</v>
      </c>
      <c r="Q35" s="30">
        <f t="shared" si="38"/>
        <v>0</v>
      </c>
      <c r="R35" s="35">
        <f t="shared" si="31"/>
        <v>258</v>
      </c>
      <c r="S35" s="35">
        <f>S147+S90</f>
        <v>121</v>
      </c>
      <c r="T35" s="35">
        <f>T147+T90</f>
        <v>1154</v>
      </c>
      <c r="U35" s="35">
        <f>U147+U90</f>
        <v>330</v>
      </c>
    </row>
    <row r="36" spans="2:21" ht="13.5">
      <c r="B36" s="33">
        <v>30</v>
      </c>
      <c r="C36" s="29" t="s">
        <v>45</v>
      </c>
      <c r="D36" s="35">
        <f>D91+D148</f>
        <v>9383</v>
      </c>
      <c r="E36" s="35">
        <f>E91+E148</f>
        <v>8719</v>
      </c>
      <c r="F36" s="35">
        <f>F91+F148</f>
        <v>748</v>
      </c>
      <c r="G36" s="36">
        <f t="shared" si="0"/>
        <v>0.08578965477692396</v>
      </c>
      <c r="H36" s="55">
        <f t="shared" si="1"/>
        <v>12</v>
      </c>
      <c r="I36" s="36">
        <f t="shared" si="2"/>
        <v>0.2867301296020186</v>
      </c>
      <c r="J36" s="55">
        <f t="shared" si="3"/>
        <v>8</v>
      </c>
      <c r="K36" s="35">
        <f aca="true" t="shared" si="39" ref="K36:Q36">K91+K148</f>
        <v>1368</v>
      </c>
      <c r="L36" s="35">
        <f t="shared" si="39"/>
        <v>1912</v>
      </c>
      <c r="M36" s="35">
        <f t="shared" si="39"/>
        <v>13</v>
      </c>
      <c r="N36" s="30">
        <f t="shared" si="39"/>
        <v>218</v>
      </c>
      <c r="O36" s="30">
        <f t="shared" si="39"/>
        <v>25</v>
      </c>
      <c r="P36" s="30">
        <f t="shared" si="39"/>
        <v>17</v>
      </c>
      <c r="Q36" s="30">
        <f t="shared" si="39"/>
        <v>0</v>
      </c>
      <c r="R36" s="35">
        <f t="shared" si="31"/>
        <v>260</v>
      </c>
      <c r="S36" s="35">
        <f>S91+S148</f>
        <v>170</v>
      </c>
      <c r="T36" s="35">
        <f>T91+T148</f>
        <v>706</v>
      </c>
      <c r="U36" s="35">
        <f>U91+U148</f>
        <v>55</v>
      </c>
    </row>
    <row r="37" spans="2:21" ht="13.5">
      <c r="B37" s="33">
        <v>31</v>
      </c>
      <c r="C37" s="34" t="s">
        <v>46</v>
      </c>
      <c r="D37" s="35">
        <f aca="true" t="shared" si="40" ref="D37:F38">D92</f>
        <v>5660</v>
      </c>
      <c r="E37" s="35">
        <f t="shared" si="40"/>
        <v>5412</v>
      </c>
      <c r="F37" s="35">
        <f t="shared" si="40"/>
        <v>489</v>
      </c>
      <c r="G37" s="36">
        <f t="shared" si="0"/>
        <v>0.09035476718403547</v>
      </c>
      <c r="H37" s="55">
        <f t="shared" si="1"/>
        <v>14</v>
      </c>
      <c r="I37" s="36">
        <f t="shared" si="2"/>
        <v>0.29563932002956395</v>
      </c>
      <c r="J37" s="55">
        <f t="shared" si="3"/>
        <v>10</v>
      </c>
      <c r="K37" s="35">
        <f aca="true" t="shared" si="41" ref="K37:Q38">K92</f>
        <v>146</v>
      </c>
      <c r="L37" s="35">
        <f t="shared" si="41"/>
        <v>16</v>
      </c>
      <c r="M37" s="35">
        <f t="shared" si="41"/>
        <v>9</v>
      </c>
      <c r="N37" s="30">
        <f t="shared" si="41"/>
        <v>146</v>
      </c>
      <c r="O37" s="30">
        <f t="shared" si="41"/>
        <v>16</v>
      </c>
      <c r="P37" s="30">
        <f t="shared" si="41"/>
        <v>9</v>
      </c>
      <c r="Q37" s="30">
        <f t="shared" si="41"/>
        <v>2</v>
      </c>
      <c r="R37" s="35">
        <f t="shared" si="31"/>
        <v>173</v>
      </c>
      <c r="S37" s="35">
        <f aca="true" t="shared" si="42" ref="S37:U38">S92</f>
        <v>175</v>
      </c>
      <c r="T37" s="35">
        <f t="shared" si="42"/>
        <v>837</v>
      </c>
      <c r="U37" s="35">
        <f t="shared" si="42"/>
        <v>1263</v>
      </c>
    </row>
    <row r="38" spans="1:22" s="32" customFormat="1" ht="13.5">
      <c r="A38" s="3"/>
      <c r="B38" s="28">
        <v>32</v>
      </c>
      <c r="C38" s="29" t="s">
        <v>47</v>
      </c>
      <c r="D38" s="30">
        <f t="shared" si="40"/>
        <v>6155</v>
      </c>
      <c r="E38" s="30">
        <f t="shared" si="40"/>
        <v>6115</v>
      </c>
      <c r="F38" s="30">
        <f t="shared" si="40"/>
        <v>804</v>
      </c>
      <c r="G38" s="31">
        <f t="shared" si="0"/>
        <v>0.13147996729354047</v>
      </c>
      <c r="H38" s="55">
        <f t="shared" si="1"/>
        <v>27</v>
      </c>
      <c r="I38" s="31">
        <f t="shared" si="2"/>
        <v>0.3761242845461979</v>
      </c>
      <c r="J38" s="55">
        <f t="shared" si="3"/>
        <v>24</v>
      </c>
      <c r="K38" s="30">
        <f t="shared" si="41"/>
        <v>221</v>
      </c>
      <c r="L38" s="30">
        <f t="shared" si="41"/>
        <v>23</v>
      </c>
      <c r="M38" s="30">
        <f t="shared" si="41"/>
        <v>25</v>
      </c>
      <c r="N38" s="30">
        <f t="shared" si="41"/>
        <v>221</v>
      </c>
      <c r="O38" s="30">
        <f t="shared" si="41"/>
        <v>23</v>
      </c>
      <c r="P38" s="30">
        <f t="shared" si="41"/>
        <v>25</v>
      </c>
      <c r="Q38" s="30">
        <f t="shared" si="41"/>
        <v>28</v>
      </c>
      <c r="R38" s="30">
        <f t="shared" si="31"/>
        <v>297</v>
      </c>
      <c r="S38" s="30">
        <f t="shared" si="42"/>
        <v>46</v>
      </c>
      <c r="T38" s="30">
        <f t="shared" si="42"/>
        <v>794</v>
      </c>
      <c r="U38" s="30">
        <f t="shared" si="42"/>
        <v>241</v>
      </c>
      <c r="V38" s="3"/>
    </row>
    <row r="39" spans="2:21" ht="13.5">
      <c r="B39" s="33">
        <v>33</v>
      </c>
      <c r="C39" s="34" t="s">
        <v>48</v>
      </c>
      <c r="D39" s="35">
        <f>D94+D149+D150</f>
        <v>18823</v>
      </c>
      <c r="E39" s="35">
        <f>E94+E149+E150</f>
        <v>16094</v>
      </c>
      <c r="F39" s="35">
        <f>F94+F149+F150</f>
        <v>1521</v>
      </c>
      <c r="G39" s="36">
        <f t="shared" si="0"/>
        <v>0.09450726978998385</v>
      </c>
      <c r="H39" s="55">
        <f t="shared" si="1"/>
        <v>17</v>
      </c>
      <c r="I39" s="36">
        <f t="shared" si="2"/>
        <v>0.2796073070709581</v>
      </c>
      <c r="J39" s="55">
        <f t="shared" si="3"/>
        <v>7</v>
      </c>
      <c r="K39" s="35">
        <f aca="true" t="shared" si="43" ref="K39:Q39">K94+K149+K150</f>
        <v>1981</v>
      </c>
      <c r="L39" s="35">
        <f t="shared" si="43"/>
        <v>2042</v>
      </c>
      <c r="M39" s="35">
        <f t="shared" si="43"/>
        <v>5544</v>
      </c>
      <c r="N39" s="30">
        <f t="shared" si="43"/>
        <v>415</v>
      </c>
      <c r="O39" s="30">
        <f t="shared" si="43"/>
        <v>45</v>
      </c>
      <c r="P39" s="30">
        <f t="shared" si="43"/>
        <v>40</v>
      </c>
      <c r="Q39" s="30">
        <f t="shared" si="43"/>
        <v>5</v>
      </c>
      <c r="R39" s="35">
        <f t="shared" si="31"/>
        <v>505</v>
      </c>
      <c r="S39" s="35">
        <f>S94+S149+S150</f>
        <v>361</v>
      </c>
      <c r="T39" s="35">
        <f>T94+T149+T150</f>
        <v>1152</v>
      </c>
      <c r="U39" s="35">
        <f>U94+U149+U150</f>
        <v>718</v>
      </c>
    </row>
    <row r="40" spans="1:22" s="32" customFormat="1" ht="13.5">
      <c r="A40" s="3"/>
      <c r="B40" s="28">
        <v>34</v>
      </c>
      <c r="C40" s="29" t="s">
        <v>49</v>
      </c>
      <c r="D40" s="30">
        <f>D151+D95+D127+D167</f>
        <v>27573</v>
      </c>
      <c r="E40" s="30">
        <f>E151+E95+E127+E167</f>
        <v>24609</v>
      </c>
      <c r="F40" s="30">
        <f>F151+F95+F127+F167</f>
        <v>1909</v>
      </c>
      <c r="G40" s="31">
        <f t="shared" si="0"/>
        <v>0.07757324556056727</v>
      </c>
      <c r="H40" s="55">
        <f t="shared" si="1"/>
        <v>5</v>
      </c>
      <c r="I40" s="31">
        <f t="shared" si="2"/>
        <v>0.18692348327847536</v>
      </c>
      <c r="J40" s="55">
        <f t="shared" si="3"/>
        <v>1</v>
      </c>
      <c r="K40" s="30">
        <f aca="true" t="shared" si="44" ref="K40:Q40">K151+K95+K127+K167</f>
        <v>9605</v>
      </c>
      <c r="L40" s="30">
        <f t="shared" si="44"/>
        <v>6040</v>
      </c>
      <c r="M40" s="30">
        <f t="shared" si="44"/>
        <v>22</v>
      </c>
      <c r="N40" s="30">
        <f t="shared" si="44"/>
        <v>563</v>
      </c>
      <c r="O40" s="30">
        <f t="shared" si="44"/>
        <v>46</v>
      </c>
      <c r="P40" s="30">
        <f t="shared" si="44"/>
        <v>32</v>
      </c>
      <c r="Q40" s="30">
        <f t="shared" si="44"/>
        <v>0</v>
      </c>
      <c r="R40" s="30">
        <v>240</v>
      </c>
      <c r="S40" s="30">
        <f>S151+S95+S127+S167</f>
        <v>354</v>
      </c>
      <c r="T40" s="30">
        <f>T151+T95+T127+T167</f>
        <v>1737</v>
      </c>
      <c r="U40" s="30">
        <f>U151+U95+U127+U167</f>
        <v>321</v>
      </c>
      <c r="V40" s="3"/>
    </row>
    <row r="41" spans="2:21" ht="13.5">
      <c r="B41" s="33">
        <v>35</v>
      </c>
      <c r="C41" s="34" t="s">
        <v>50</v>
      </c>
      <c r="D41" s="35">
        <f>D96+D168</f>
        <v>13105</v>
      </c>
      <c r="E41" s="35">
        <f>E96+E168</f>
        <v>12249</v>
      </c>
      <c r="F41" s="35">
        <f>F96+F168</f>
        <v>1365</v>
      </c>
      <c r="G41" s="36">
        <f t="shared" si="0"/>
        <v>0.11143766838109233</v>
      </c>
      <c r="H41" s="55">
        <f t="shared" si="1"/>
        <v>22</v>
      </c>
      <c r="I41" s="36">
        <f t="shared" si="2"/>
        <v>0.3918687239774675</v>
      </c>
      <c r="J41" s="55">
        <f t="shared" si="3"/>
        <v>27</v>
      </c>
      <c r="K41" s="35">
        <f aca="true" t="shared" si="45" ref="K41:Q41">K96+K168</f>
        <v>2068</v>
      </c>
      <c r="L41" s="35">
        <f t="shared" si="45"/>
        <v>170</v>
      </c>
      <c r="M41" s="35">
        <f t="shared" si="45"/>
        <v>23</v>
      </c>
      <c r="N41" s="30">
        <f t="shared" si="45"/>
        <v>358</v>
      </c>
      <c r="O41" s="30">
        <f t="shared" si="45"/>
        <v>48</v>
      </c>
      <c r="P41" s="30">
        <f t="shared" si="45"/>
        <v>26</v>
      </c>
      <c r="Q41" s="30">
        <f t="shared" si="45"/>
        <v>2</v>
      </c>
      <c r="R41" s="35">
        <f aca="true" t="shared" si="46" ref="R41:R49">SUM(N41:Q41)</f>
        <v>434</v>
      </c>
      <c r="S41" s="35">
        <f>S96+S168</f>
        <v>73</v>
      </c>
      <c r="T41" s="35">
        <f>T96+T168</f>
        <v>936</v>
      </c>
      <c r="U41" s="35">
        <f>U96+U168</f>
        <v>208</v>
      </c>
    </row>
    <row r="42" spans="2:21" ht="13.5">
      <c r="B42" s="33">
        <v>36</v>
      </c>
      <c r="C42" s="34" t="s">
        <v>51</v>
      </c>
      <c r="D42" s="35">
        <f>D97</f>
        <v>7010</v>
      </c>
      <c r="E42" s="35">
        <f>E97</f>
        <v>6410</v>
      </c>
      <c r="F42" s="35">
        <f>F97</f>
        <v>747</v>
      </c>
      <c r="G42" s="36">
        <f t="shared" si="0"/>
        <v>0.11653666146645866</v>
      </c>
      <c r="H42" s="55">
        <f t="shared" si="1"/>
        <v>25</v>
      </c>
      <c r="I42" s="36">
        <f t="shared" si="2"/>
        <v>0.35881435257410293</v>
      </c>
      <c r="J42" s="55">
        <f t="shared" si="3"/>
        <v>20</v>
      </c>
      <c r="K42" s="35">
        <f aca="true" t="shared" si="47" ref="K42:Q42">K97</f>
        <v>232</v>
      </c>
      <c r="L42" s="35">
        <f t="shared" si="47"/>
        <v>23</v>
      </c>
      <c r="M42" s="35">
        <f t="shared" si="47"/>
        <v>19</v>
      </c>
      <c r="N42" s="30">
        <f t="shared" si="47"/>
        <v>232</v>
      </c>
      <c r="O42" s="30">
        <f t="shared" si="47"/>
        <v>23</v>
      </c>
      <c r="P42" s="30">
        <f t="shared" si="47"/>
        <v>19</v>
      </c>
      <c r="Q42" s="30">
        <f t="shared" si="47"/>
        <v>0</v>
      </c>
      <c r="R42" s="35">
        <f t="shared" si="46"/>
        <v>274</v>
      </c>
      <c r="S42" s="35">
        <f>S97</f>
        <v>170</v>
      </c>
      <c r="T42" s="35">
        <f>T97</f>
        <v>1339</v>
      </c>
      <c r="U42" s="35">
        <f>U97</f>
        <v>365</v>
      </c>
    </row>
    <row r="43" spans="2:21" ht="13.5">
      <c r="B43" s="33">
        <v>37</v>
      </c>
      <c r="C43" s="34" t="s">
        <v>52</v>
      </c>
      <c r="D43" s="35">
        <f>D98+D152</f>
        <v>9711</v>
      </c>
      <c r="E43" s="35">
        <f>E98+E152</f>
        <v>8714</v>
      </c>
      <c r="F43" s="35">
        <f>F98+F152</f>
        <v>932</v>
      </c>
      <c r="G43" s="36">
        <f t="shared" si="0"/>
        <v>0.10695432637135643</v>
      </c>
      <c r="H43" s="55">
        <f t="shared" si="1"/>
        <v>19</v>
      </c>
      <c r="I43" s="36">
        <f t="shared" si="2"/>
        <v>0.33279779664907044</v>
      </c>
      <c r="J43" s="55">
        <f t="shared" si="3"/>
        <v>12</v>
      </c>
      <c r="K43" s="35">
        <f aca="true" t="shared" si="48" ref="K43:Q43">K98+K152</f>
        <v>1319</v>
      </c>
      <c r="L43" s="35">
        <f t="shared" si="48"/>
        <v>1823</v>
      </c>
      <c r="M43" s="35">
        <f t="shared" si="48"/>
        <v>8</v>
      </c>
      <c r="N43" s="30">
        <f t="shared" si="48"/>
        <v>257</v>
      </c>
      <c r="O43" s="30">
        <f t="shared" si="48"/>
        <v>29</v>
      </c>
      <c r="P43" s="30">
        <f t="shared" si="48"/>
        <v>27</v>
      </c>
      <c r="Q43" s="30">
        <f t="shared" si="48"/>
        <v>10</v>
      </c>
      <c r="R43" s="35">
        <f t="shared" si="46"/>
        <v>323</v>
      </c>
      <c r="S43" s="35">
        <f>S98+S152</f>
        <v>381</v>
      </c>
      <c r="T43" s="35">
        <f>T98+T152</f>
        <v>930</v>
      </c>
      <c r="U43" s="35">
        <f>U98+U152</f>
        <v>170</v>
      </c>
    </row>
    <row r="44" spans="1:22" s="38" customFormat="1" ht="13.5">
      <c r="A44" s="1"/>
      <c r="B44" s="33">
        <v>38</v>
      </c>
      <c r="C44" s="34" t="s">
        <v>53</v>
      </c>
      <c r="D44" s="35">
        <f>D153+D99</f>
        <v>13076</v>
      </c>
      <c r="E44" s="35">
        <f>E153+E99</f>
        <v>11364</v>
      </c>
      <c r="F44" s="35">
        <f>F153+F99</f>
        <v>1135</v>
      </c>
      <c r="G44" s="36">
        <f t="shared" si="0"/>
        <v>0.09987680394227384</v>
      </c>
      <c r="H44" s="55">
        <f t="shared" si="1"/>
        <v>18</v>
      </c>
      <c r="I44" s="36">
        <f t="shared" si="2"/>
        <v>0.3519887363604365</v>
      </c>
      <c r="J44" s="55">
        <f t="shared" si="3"/>
        <v>17</v>
      </c>
      <c r="K44" s="35">
        <f aca="true" t="shared" si="49" ref="K44:Q44">K153+K99</f>
        <v>3977</v>
      </c>
      <c r="L44" s="35">
        <f t="shared" si="49"/>
        <v>83</v>
      </c>
      <c r="M44" s="35">
        <f t="shared" si="49"/>
        <v>35</v>
      </c>
      <c r="N44" s="30">
        <f t="shared" si="49"/>
        <v>295</v>
      </c>
      <c r="O44" s="30">
        <f t="shared" si="49"/>
        <v>40</v>
      </c>
      <c r="P44" s="30">
        <f t="shared" si="49"/>
        <v>37</v>
      </c>
      <c r="Q44" s="30">
        <f t="shared" si="49"/>
        <v>42</v>
      </c>
      <c r="R44" s="35">
        <f t="shared" si="46"/>
        <v>414</v>
      </c>
      <c r="S44" s="35">
        <f>S153+S99</f>
        <v>36</v>
      </c>
      <c r="T44" s="35">
        <f>T153+T99</f>
        <v>1346</v>
      </c>
      <c r="U44" s="35">
        <f>U153+U99</f>
        <v>221</v>
      </c>
      <c r="V44" s="1"/>
    </row>
    <row r="45" spans="2:21" ht="13.5">
      <c r="B45" s="33">
        <v>39</v>
      </c>
      <c r="C45" s="29" t="s">
        <v>54</v>
      </c>
      <c r="D45" s="35">
        <f>D100+D154</f>
        <v>6916</v>
      </c>
      <c r="E45" s="35">
        <f>E100+E154</f>
        <v>5621</v>
      </c>
      <c r="F45" s="35">
        <f>F100+F154</f>
        <v>825</v>
      </c>
      <c r="G45" s="36">
        <f t="shared" si="0"/>
        <v>0.14677103718199608</v>
      </c>
      <c r="H45" s="55">
        <f t="shared" si="1"/>
        <v>32</v>
      </c>
      <c r="I45" s="36">
        <f t="shared" si="2"/>
        <v>0.48034157623198726</v>
      </c>
      <c r="J45" s="55">
        <f t="shared" si="3"/>
        <v>32</v>
      </c>
      <c r="K45" s="35">
        <f aca="true" t="shared" si="50" ref="K45:Q45">K100+K154</f>
        <v>2223</v>
      </c>
      <c r="L45" s="35">
        <f t="shared" si="50"/>
        <v>335</v>
      </c>
      <c r="M45" s="35">
        <f t="shared" si="50"/>
        <v>6</v>
      </c>
      <c r="N45" s="30">
        <f t="shared" si="50"/>
        <v>204</v>
      </c>
      <c r="O45" s="30">
        <f t="shared" si="50"/>
        <v>27</v>
      </c>
      <c r="P45" s="30">
        <f t="shared" si="50"/>
        <v>18</v>
      </c>
      <c r="Q45" s="30">
        <f t="shared" si="50"/>
        <v>1</v>
      </c>
      <c r="R45" s="35">
        <f t="shared" si="46"/>
        <v>250</v>
      </c>
      <c r="S45" s="35">
        <f>S100+S154</f>
        <v>169</v>
      </c>
      <c r="T45" s="35">
        <f>T100+T154</f>
        <v>738</v>
      </c>
      <c r="U45" s="35">
        <f>U100+U154</f>
        <v>90</v>
      </c>
    </row>
    <row r="46" spans="2:21" ht="13.5">
      <c r="B46" s="33">
        <v>40</v>
      </c>
      <c r="C46" s="34" t="s">
        <v>55</v>
      </c>
      <c r="D46" s="35">
        <f>D169+D129+D128+D101</f>
        <v>47330</v>
      </c>
      <c r="E46" s="35">
        <f>E169+E129+E128+E101</f>
        <v>39208</v>
      </c>
      <c r="F46" s="35">
        <f>F169+F129+F128+F101</f>
        <v>6463</v>
      </c>
      <c r="G46" s="36">
        <f t="shared" si="0"/>
        <v>0.16483880840644766</v>
      </c>
      <c r="H46" s="55">
        <f t="shared" si="1"/>
        <v>37</v>
      </c>
      <c r="I46" s="36">
        <f t="shared" si="2"/>
        <v>0.6503774739849011</v>
      </c>
      <c r="J46" s="55">
        <f t="shared" si="3"/>
        <v>40</v>
      </c>
      <c r="K46" s="35">
        <f aca="true" t="shared" si="51" ref="K46:Q46">K169+K129+K128+K101</f>
        <v>14116</v>
      </c>
      <c r="L46" s="35">
        <f t="shared" si="51"/>
        <v>4262</v>
      </c>
      <c r="M46" s="35">
        <f t="shared" si="51"/>
        <v>56</v>
      </c>
      <c r="N46" s="30">
        <f t="shared" si="51"/>
        <v>1579</v>
      </c>
      <c r="O46" s="30">
        <f t="shared" si="51"/>
        <v>255</v>
      </c>
      <c r="P46" s="30">
        <f t="shared" si="51"/>
        <v>100</v>
      </c>
      <c r="Q46" s="30">
        <f t="shared" si="51"/>
        <v>0</v>
      </c>
      <c r="R46" s="35">
        <f t="shared" si="46"/>
        <v>1934</v>
      </c>
      <c r="S46" s="35">
        <f>S169+S129+S128+S101</f>
        <v>1225</v>
      </c>
      <c r="T46" s="35">
        <f>T169+T129+T128+T101</f>
        <v>2910</v>
      </c>
      <c r="U46" s="35">
        <f>U169+U129+U128+U101</f>
        <v>855</v>
      </c>
    </row>
    <row r="47" spans="2:21" ht="13.5">
      <c r="B47" s="33">
        <v>41</v>
      </c>
      <c r="C47" s="34" t="s">
        <v>56</v>
      </c>
      <c r="D47" s="35">
        <f>D102</f>
        <v>8649</v>
      </c>
      <c r="E47" s="35">
        <f>E102</f>
        <v>8066</v>
      </c>
      <c r="F47" s="35">
        <f>F102</f>
        <v>1148</v>
      </c>
      <c r="G47" s="36">
        <f t="shared" si="0"/>
        <v>0.1423258120505827</v>
      </c>
      <c r="H47" s="55">
        <f t="shared" si="1"/>
        <v>30</v>
      </c>
      <c r="I47" s="36">
        <f t="shared" si="2"/>
        <v>0.65707909744607</v>
      </c>
      <c r="J47" s="55">
        <f t="shared" si="3"/>
        <v>41</v>
      </c>
      <c r="K47" s="35">
        <f aca="true" t="shared" si="52" ref="K47:Q47">K102</f>
        <v>307</v>
      </c>
      <c r="L47" s="35">
        <f t="shared" si="52"/>
        <v>53</v>
      </c>
      <c r="M47" s="35">
        <f t="shared" si="52"/>
        <v>21</v>
      </c>
      <c r="N47" s="30">
        <f t="shared" si="52"/>
        <v>307</v>
      </c>
      <c r="O47" s="30">
        <f t="shared" si="52"/>
        <v>53</v>
      </c>
      <c r="P47" s="30">
        <f t="shared" si="52"/>
        <v>21</v>
      </c>
      <c r="Q47" s="30">
        <f t="shared" si="52"/>
        <v>0</v>
      </c>
      <c r="R47" s="35">
        <f t="shared" si="46"/>
        <v>381</v>
      </c>
      <c r="S47" s="35">
        <f>S102</f>
        <v>92</v>
      </c>
      <c r="T47" s="35">
        <f>T102</f>
        <v>1423</v>
      </c>
      <c r="U47" s="35">
        <f>U102</f>
        <v>198</v>
      </c>
    </row>
    <row r="48" spans="2:21" ht="13.5">
      <c r="B48" s="33">
        <v>42</v>
      </c>
      <c r="C48" s="34" t="s">
        <v>57</v>
      </c>
      <c r="D48" s="35">
        <f>D103+D170+D155</f>
        <v>14125</v>
      </c>
      <c r="E48" s="35">
        <f>E103+E170+E155</f>
        <v>13192</v>
      </c>
      <c r="F48" s="35">
        <f>F103+F170+F155</f>
        <v>3431</v>
      </c>
      <c r="G48" s="36">
        <f t="shared" si="0"/>
        <v>0.2600818677986659</v>
      </c>
      <c r="H48" s="55">
        <f t="shared" si="1"/>
        <v>47</v>
      </c>
      <c r="I48" s="36">
        <f t="shared" si="2"/>
        <v>0.7883565797453002</v>
      </c>
      <c r="J48" s="55">
        <f t="shared" si="3"/>
        <v>45</v>
      </c>
      <c r="K48" s="35">
        <f aca="true" t="shared" si="53" ref="K48:Q48">K103+K170+K155</f>
        <v>2738</v>
      </c>
      <c r="L48" s="35">
        <f t="shared" si="53"/>
        <v>3154</v>
      </c>
      <c r="M48" s="35">
        <f t="shared" si="53"/>
        <v>28</v>
      </c>
      <c r="N48" s="30">
        <f t="shared" si="53"/>
        <v>670</v>
      </c>
      <c r="O48" s="30">
        <f t="shared" si="53"/>
        <v>104</v>
      </c>
      <c r="P48" s="30">
        <f t="shared" si="53"/>
        <v>36</v>
      </c>
      <c r="Q48" s="30">
        <f t="shared" si="53"/>
        <v>0</v>
      </c>
      <c r="R48" s="35">
        <f t="shared" si="46"/>
        <v>810</v>
      </c>
      <c r="S48" s="35">
        <f>S103+S170+S155</f>
        <v>658</v>
      </c>
      <c r="T48" s="35">
        <f>T103+T170+T155</f>
        <v>1429</v>
      </c>
      <c r="U48" s="35">
        <f>U103+U170+U155</f>
        <v>473</v>
      </c>
    </row>
    <row r="49" spans="2:21" ht="13.5">
      <c r="B49" s="33">
        <v>43</v>
      </c>
      <c r="C49" s="34" t="s">
        <v>58</v>
      </c>
      <c r="D49" s="35">
        <f>D156+D104</f>
        <v>17215</v>
      </c>
      <c r="E49" s="35">
        <f>E156+E104</f>
        <v>16278</v>
      </c>
      <c r="F49" s="35">
        <f>F156+F104</f>
        <v>2915</v>
      </c>
      <c r="G49" s="36">
        <f t="shared" si="0"/>
        <v>0.17907605356923456</v>
      </c>
      <c r="H49" s="55">
        <f t="shared" si="1"/>
        <v>41</v>
      </c>
      <c r="I49" s="36">
        <f t="shared" si="2"/>
        <v>0.6573289101855265</v>
      </c>
      <c r="J49" s="55">
        <f t="shared" si="3"/>
        <v>42</v>
      </c>
      <c r="K49" s="35">
        <f aca="true" t="shared" si="54" ref="K49:Q49">K156+K104</f>
        <v>1394</v>
      </c>
      <c r="L49" s="35">
        <f t="shared" si="54"/>
        <v>5295</v>
      </c>
      <c r="M49" s="35">
        <f t="shared" si="54"/>
        <v>28</v>
      </c>
      <c r="N49" s="30">
        <f t="shared" si="54"/>
        <v>793</v>
      </c>
      <c r="O49" s="30">
        <f t="shared" si="54"/>
        <v>107</v>
      </c>
      <c r="P49" s="30">
        <f t="shared" si="54"/>
        <v>36</v>
      </c>
      <c r="Q49" s="30">
        <f t="shared" si="54"/>
        <v>3</v>
      </c>
      <c r="R49" s="35">
        <f t="shared" si="46"/>
        <v>939</v>
      </c>
      <c r="S49" s="35">
        <f>S156+S104</f>
        <v>1687</v>
      </c>
      <c r="T49" s="35">
        <f>T156+T104</f>
        <v>3046</v>
      </c>
      <c r="U49" s="35">
        <f>U156+U104</f>
        <v>731</v>
      </c>
    </row>
    <row r="50" spans="1:22" s="32" customFormat="1" ht="13.5">
      <c r="A50" s="3"/>
      <c r="B50" s="28">
        <v>44</v>
      </c>
      <c r="C50" s="29" t="s">
        <v>59</v>
      </c>
      <c r="D50" s="30">
        <f>D105+D157</f>
        <v>10807</v>
      </c>
      <c r="E50" s="30">
        <f>E105+E157</f>
        <v>9480</v>
      </c>
      <c r="F50" s="30">
        <f>F105+F157</f>
        <v>1489</v>
      </c>
      <c r="G50" s="31">
        <f t="shared" si="0"/>
        <v>0.15706751054852322</v>
      </c>
      <c r="H50" s="55">
        <f t="shared" si="1"/>
        <v>36</v>
      </c>
      <c r="I50" s="31">
        <f t="shared" si="2"/>
        <v>0.4957805907172996</v>
      </c>
      <c r="J50" s="55">
        <f t="shared" si="3"/>
        <v>33</v>
      </c>
      <c r="K50" s="30">
        <f aca="true" t="shared" si="55" ref="K50:Q50">K105+K157</f>
        <v>1988</v>
      </c>
      <c r="L50" s="30">
        <f t="shared" si="55"/>
        <v>2313</v>
      </c>
      <c r="M50" s="30">
        <f t="shared" si="55"/>
        <v>9</v>
      </c>
      <c r="N50" s="30">
        <f t="shared" si="55"/>
        <v>412</v>
      </c>
      <c r="O50" s="30">
        <f t="shared" si="55"/>
        <v>47</v>
      </c>
      <c r="P50" s="30">
        <f t="shared" si="55"/>
        <v>21</v>
      </c>
      <c r="Q50" s="30">
        <f t="shared" si="55"/>
        <v>0</v>
      </c>
      <c r="R50" s="30">
        <v>259</v>
      </c>
      <c r="S50" s="30">
        <f>S105+S157</f>
        <v>649</v>
      </c>
      <c r="T50" s="30">
        <f>T105+T157</f>
        <v>906</v>
      </c>
      <c r="U50" s="30">
        <f>U105+U157</f>
        <v>242</v>
      </c>
      <c r="V50" s="3"/>
    </row>
    <row r="51" spans="1:22" s="38" customFormat="1" ht="13.5">
      <c r="A51" s="1"/>
      <c r="B51" s="33">
        <v>45</v>
      </c>
      <c r="C51" s="34" t="s">
        <v>60</v>
      </c>
      <c r="D51" s="35">
        <f>D158+D106</f>
        <v>10999</v>
      </c>
      <c r="E51" s="35">
        <f>E158+E106</f>
        <v>9711</v>
      </c>
      <c r="F51" s="35">
        <f>F158+F106</f>
        <v>1852</v>
      </c>
      <c r="G51" s="31">
        <f t="shared" si="0"/>
        <v>0.1907115642055401</v>
      </c>
      <c r="H51" s="55">
        <f t="shared" si="1"/>
        <v>43</v>
      </c>
      <c r="I51" s="31">
        <f t="shared" si="2"/>
        <v>0.7414272474513438</v>
      </c>
      <c r="J51" s="55">
        <f t="shared" si="3"/>
        <v>44</v>
      </c>
      <c r="K51" s="35">
        <f aca="true" t="shared" si="56" ref="K51:Q51">K158+K106</f>
        <v>2233</v>
      </c>
      <c r="L51" s="35">
        <f t="shared" si="56"/>
        <v>679</v>
      </c>
      <c r="M51" s="35">
        <f t="shared" si="56"/>
        <v>16</v>
      </c>
      <c r="N51" s="30">
        <f t="shared" si="56"/>
        <v>492</v>
      </c>
      <c r="O51" s="30">
        <f t="shared" si="56"/>
        <v>72</v>
      </c>
      <c r="P51" s="30">
        <f t="shared" si="56"/>
        <v>33</v>
      </c>
      <c r="Q51" s="30">
        <f t="shared" si="56"/>
        <v>10</v>
      </c>
      <c r="R51" s="35">
        <v>348</v>
      </c>
      <c r="S51" s="35">
        <f>S158+S106</f>
        <v>449</v>
      </c>
      <c r="T51" s="35">
        <f>T158+T106</f>
        <v>879</v>
      </c>
      <c r="U51" s="35">
        <f>U158+U106</f>
        <v>292</v>
      </c>
      <c r="V51" s="1"/>
    </row>
    <row r="52" spans="2:21" ht="13.5">
      <c r="B52" s="33">
        <v>46</v>
      </c>
      <c r="C52" s="34" t="s">
        <v>61</v>
      </c>
      <c r="D52" s="35">
        <f>D107+D159</f>
        <v>16155</v>
      </c>
      <c r="E52" s="35">
        <f>E107+E159</f>
        <v>15009</v>
      </c>
      <c r="F52" s="35">
        <f>F107+F159</f>
        <v>3120</v>
      </c>
      <c r="G52" s="36">
        <f t="shared" si="0"/>
        <v>0.20787527483509893</v>
      </c>
      <c r="H52" s="55">
        <f t="shared" si="1"/>
        <v>44</v>
      </c>
      <c r="I52" s="36">
        <f t="shared" si="2"/>
        <v>0.8128456259577586</v>
      </c>
      <c r="J52" s="55">
        <f t="shared" si="3"/>
        <v>47</v>
      </c>
      <c r="K52" s="35">
        <f aca="true" t="shared" si="57" ref="K52:Q52">K107+K159</f>
        <v>4790</v>
      </c>
      <c r="L52" s="35">
        <f t="shared" si="57"/>
        <v>520</v>
      </c>
      <c r="M52" s="35">
        <f t="shared" si="57"/>
        <v>45</v>
      </c>
      <c r="N52" s="30">
        <f t="shared" si="57"/>
        <v>830</v>
      </c>
      <c r="O52" s="30">
        <f t="shared" si="57"/>
        <v>122</v>
      </c>
      <c r="P52" s="30">
        <f t="shared" si="57"/>
        <v>58</v>
      </c>
      <c r="Q52" s="30">
        <f t="shared" si="57"/>
        <v>0</v>
      </c>
      <c r="R52" s="35">
        <f>SUM(N52:Q52)</f>
        <v>1010</v>
      </c>
      <c r="S52" s="35">
        <f>S107+S159</f>
        <v>197</v>
      </c>
      <c r="T52" s="35">
        <f>T107+T159</f>
        <v>1180</v>
      </c>
      <c r="U52" s="35">
        <f>U107+U159</f>
        <v>26</v>
      </c>
    </row>
    <row r="53" spans="2:21" ht="13.5">
      <c r="B53" s="33">
        <v>47</v>
      </c>
      <c r="C53" s="34" t="s">
        <v>62</v>
      </c>
      <c r="D53" s="35">
        <f>D108</f>
        <v>16833</v>
      </c>
      <c r="E53" s="35">
        <f>E108</f>
        <v>14018</v>
      </c>
      <c r="F53" s="35">
        <f>F108</f>
        <v>2980</v>
      </c>
      <c r="G53" s="36">
        <f t="shared" si="0"/>
        <v>0.21258382080182622</v>
      </c>
      <c r="H53" s="55">
        <f t="shared" si="1"/>
        <v>46</v>
      </c>
      <c r="I53" s="36">
        <f t="shared" si="2"/>
        <v>0.7918390640604936</v>
      </c>
      <c r="J53" s="55">
        <f t="shared" si="3"/>
        <v>46</v>
      </c>
      <c r="K53" s="35">
        <f aca="true" t="shared" si="58" ref="K53:Q53">K108</f>
        <v>779</v>
      </c>
      <c r="L53" s="35">
        <f t="shared" si="58"/>
        <v>111</v>
      </c>
      <c r="M53" s="35">
        <f t="shared" si="58"/>
        <v>47</v>
      </c>
      <c r="N53" s="30">
        <f t="shared" si="58"/>
        <v>779</v>
      </c>
      <c r="O53" s="30">
        <f t="shared" si="58"/>
        <v>111</v>
      </c>
      <c r="P53" s="30">
        <f t="shared" si="58"/>
        <v>47</v>
      </c>
      <c r="Q53" s="30">
        <f t="shared" si="58"/>
        <v>46</v>
      </c>
      <c r="R53" s="35">
        <v>983</v>
      </c>
      <c r="S53" s="35">
        <f>S108</f>
        <v>245</v>
      </c>
      <c r="T53" s="35">
        <f>T108</f>
        <v>1124</v>
      </c>
      <c r="U53" s="35">
        <f>U108</f>
        <v>199</v>
      </c>
    </row>
    <row r="54" spans="2:21" ht="13.5">
      <c r="B54" s="39"/>
      <c r="C54" s="40"/>
      <c r="D54" s="35"/>
      <c r="E54" s="35"/>
      <c r="F54" s="35"/>
      <c r="G54" s="36"/>
      <c r="H54" s="56"/>
      <c r="I54" s="36"/>
      <c r="J54" s="56"/>
      <c r="K54" s="35"/>
      <c r="L54" s="35"/>
      <c r="M54" s="35"/>
      <c r="N54" s="30"/>
      <c r="O54" s="41"/>
      <c r="P54" s="41"/>
      <c r="Q54" s="30"/>
      <c r="R54" s="35"/>
      <c r="S54" s="35"/>
      <c r="T54" s="35"/>
      <c r="U54" s="35"/>
    </row>
    <row r="55" spans="2:21" ht="13.5">
      <c r="B55" s="39"/>
      <c r="C55" s="34" t="s">
        <v>65</v>
      </c>
      <c r="D55" s="35">
        <f>SUM(D7:D53)</f>
        <v>1184888</v>
      </c>
      <c r="E55" s="35">
        <f>SUM(E7:E53)</f>
        <v>1075680</v>
      </c>
      <c r="F55" s="35">
        <f>SUM(F7:F53)</f>
        <v>124073</v>
      </c>
      <c r="G55" s="36">
        <f>F55/E55</f>
        <v>0.11534378253755764</v>
      </c>
      <c r="H55" s="57"/>
      <c r="I55" s="36">
        <f>O55/E55*100</f>
        <v>0.40783504387922065</v>
      </c>
      <c r="J55" s="57"/>
      <c r="K55" s="35">
        <f aca="true" t="shared" si="59" ref="K55:U55">SUM(K7:K53)</f>
        <v>213713</v>
      </c>
      <c r="L55" s="35">
        <f t="shared" si="59"/>
        <v>164675</v>
      </c>
      <c r="M55" s="35">
        <f t="shared" si="59"/>
        <v>10913</v>
      </c>
      <c r="N55" s="30">
        <f t="shared" si="59"/>
        <v>33097</v>
      </c>
      <c r="O55" s="41">
        <f t="shared" si="59"/>
        <v>4387</v>
      </c>
      <c r="P55" s="41">
        <f t="shared" si="59"/>
        <v>1975</v>
      </c>
      <c r="Q55" s="30">
        <f t="shared" si="59"/>
        <v>513</v>
      </c>
      <c r="R55" s="35">
        <f t="shared" si="59"/>
        <v>37867</v>
      </c>
      <c r="S55" s="35">
        <f t="shared" si="59"/>
        <v>32217</v>
      </c>
      <c r="T55" s="35">
        <f t="shared" si="59"/>
        <v>115887</v>
      </c>
      <c r="U55" s="35">
        <f t="shared" si="59"/>
        <v>38412</v>
      </c>
    </row>
    <row r="56" spans="2:21" ht="13.5">
      <c r="B56" s="4"/>
      <c r="C56" s="4"/>
      <c r="D56" s="42"/>
      <c r="E56" s="42"/>
      <c r="F56" s="42"/>
      <c r="G56" s="42"/>
      <c r="H56" s="42"/>
      <c r="I56" s="42"/>
      <c r="J56" s="42"/>
      <c r="K56" s="4"/>
      <c r="L56" s="4"/>
      <c r="M56" s="4"/>
      <c r="N56" s="43"/>
      <c r="O56" s="43"/>
      <c r="P56" s="43"/>
      <c r="Q56" s="43"/>
      <c r="R56" s="4"/>
      <c r="S56" s="4"/>
      <c r="T56" s="42"/>
      <c r="U56" s="42"/>
    </row>
    <row r="57" spans="2:21" ht="13.5">
      <c r="B57" s="4"/>
      <c r="C57" s="4"/>
      <c r="D57" s="42"/>
      <c r="E57" s="42"/>
      <c r="F57" s="42"/>
      <c r="G57" s="42"/>
      <c r="H57" s="42"/>
      <c r="I57" s="42"/>
      <c r="J57" s="42"/>
      <c r="K57" s="4"/>
      <c r="L57" s="4"/>
      <c r="M57" s="4"/>
      <c r="N57" s="43"/>
      <c r="O57" s="43"/>
      <c r="P57" s="43"/>
      <c r="Q57" s="43"/>
      <c r="R57" s="4"/>
      <c r="S57" s="4"/>
      <c r="T57" s="42"/>
      <c r="U57" s="42"/>
    </row>
    <row r="58" spans="1:5" s="32" customFormat="1" ht="14.25">
      <c r="A58" s="53"/>
      <c r="B58" s="54" t="s">
        <v>162</v>
      </c>
      <c r="C58" s="53"/>
      <c r="D58" s="53"/>
      <c r="E58" s="53"/>
    </row>
    <row r="59" spans="1:5" ht="14.25">
      <c r="A59" s="4"/>
      <c r="B59" s="5"/>
      <c r="C59" s="4"/>
      <c r="D59" s="4"/>
      <c r="E59" s="4"/>
    </row>
    <row r="60" spans="2:35" ht="15" customHeight="1">
      <c r="B60" s="6"/>
      <c r="C60" s="7"/>
      <c r="D60" s="8" t="s">
        <v>1</v>
      </c>
      <c r="E60" s="8" t="s">
        <v>2</v>
      </c>
      <c r="F60" s="9" t="s">
        <v>154</v>
      </c>
      <c r="G60" s="63" t="s">
        <v>144</v>
      </c>
      <c r="H60" s="58"/>
      <c r="I60" s="63" t="s">
        <v>145</v>
      </c>
      <c r="J60" s="58"/>
      <c r="K60" s="10"/>
      <c r="L60" s="11"/>
      <c r="M60" s="11"/>
      <c r="N60" s="12"/>
      <c r="O60" s="12"/>
      <c r="P60" s="12"/>
      <c r="Q60" s="12"/>
      <c r="R60" s="13"/>
      <c r="S60" s="14" t="s">
        <v>68</v>
      </c>
      <c r="T60" s="14" t="s">
        <v>4</v>
      </c>
      <c r="U60" s="15" t="s">
        <v>5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2:35" ht="13.5">
      <c r="B61" s="17"/>
      <c r="C61" s="18"/>
      <c r="D61" s="19" t="s">
        <v>6</v>
      </c>
      <c r="E61" s="19" t="s">
        <v>6</v>
      </c>
      <c r="F61" s="20" t="s">
        <v>7</v>
      </c>
      <c r="G61" s="67"/>
      <c r="H61" s="59"/>
      <c r="I61" s="67"/>
      <c r="J61" s="59"/>
      <c r="K61" s="21" t="s">
        <v>11</v>
      </c>
      <c r="L61" s="21" t="s">
        <v>12</v>
      </c>
      <c r="M61" s="21" t="s">
        <v>13</v>
      </c>
      <c r="N61" s="22" t="s">
        <v>11</v>
      </c>
      <c r="O61" s="22" t="s">
        <v>12</v>
      </c>
      <c r="P61" s="22" t="s">
        <v>13</v>
      </c>
      <c r="Q61" s="23" t="s">
        <v>10</v>
      </c>
      <c r="R61" s="24" t="s">
        <v>14</v>
      </c>
      <c r="S61" s="25" t="s">
        <v>15</v>
      </c>
      <c r="T61" s="26"/>
      <c r="U61" s="27" t="s">
        <v>16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22" s="32" customFormat="1" ht="13.5">
      <c r="A62" s="3"/>
      <c r="B62" s="28">
        <v>1</v>
      </c>
      <c r="C62" s="29" t="s">
        <v>17</v>
      </c>
      <c r="D62" s="30">
        <v>25386</v>
      </c>
      <c r="E62" s="30">
        <v>22754</v>
      </c>
      <c r="F62" s="30">
        <v>4691</v>
      </c>
      <c r="G62" s="31">
        <f aca="true" t="shared" si="60" ref="G62:G108">F62/E62</f>
        <v>0.20616155401248132</v>
      </c>
      <c r="H62" s="31"/>
      <c r="I62" s="31">
        <f aca="true" t="shared" si="61" ref="I62:I108">R62/E62*100</f>
        <v>6.187923002549002</v>
      </c>
      <c r="J62" s="31"/>
      <c r="K62" s="30">
        <v>1083</v>
      </c>
      <c r="L62" s="30">
        <v>194</v>
      </c>
      <c r="M62" s="30">
        <v>80</v>
      </c>
      <c r="N62" s="30">
        <v>1083</v>
      </c>
      <c r="O62" s="30">
        <v>194</v>
      </c>
      <c r="P62" s="30">
        <v>80</v>
      </c>
      <c r="Q62" s="30">
        <v>51</v>
      </c>
      <c r="R62" s="30">
        <v>1408</v>
      </c>
      <c r="S62" s="30">
        <v>394</v>
      </c>
      <c r="T62" s="30">
        <v>2686</v>
      </c>
      <c r="U62" s="30">
        <v>503</v>
      </c>
      <c r="V62" s="3"/>
    </row>
    <row r="63" spans="2:21" ht="13.5">
      <c r="B63" s="33">
        <v>2</v>
      </c>
      <c r="C63" s="34" t="s">
        <v>18</v>
      </c>
      <c r="D63" s="35">
        <v>12134</v>
      </c>
      <c r="E63" s="35">
        <v>11481</v>
      </c>
      <c r="F63" s="35">
        <v>2056</v>
      </c>
      <c r="G63" s="36">
        <f t="shared" si="60"/>
        <v>0.17907847748453967</v>
      </c>
      <c r="H63" s="36"/>
      <c r="I63" s="36">
        <f t="shared" si="61"/>
        <v>5.757338210957234</v>
      </c>
      <c r="J63" s="36"/>
      <c r="K63" s="35">
        <v>548</v>
      </c>
      <c r="L63" s="35">
        <v>67</v>
      </c>
      <c r="M63" s="35">
        <v>39</v>
      </c>
      <c r="N63" s="30">
        <v>548</v>
      </c>
      <c r="O63" s="30">
        <v>67</v>
      </c>
      <c r="P63" s="30">
        <v>39</v>
      </c>
      <c r="Q63" s="30">
        <v>7</v>
      </c>
      <c r="R63" s="35">
        <f aca="true" t="shared" si="62" ref="R63:R69">SUM(N63:Q63)</f>
        <v>661</v>
      </c>
      <c r="S63" s="35">
        <v>71</v>
      </c>
      <c r="T63" s="35">
        <v>1220</v>
      </c>
      <c r="U63" s="35">
        <v>827</v>
      </c>
    </row>
    <row r="64" spans="2:21" ht="13.5">
      <c r="B64" s="33">
        <v>3</v>
      </c>
      <c r="C64" s="34" t="s">
        <v>19</v>
      </c>
      <c r="D64" s="35">
        <v>12253</v>
      </c>
      <c r="E64" s="35">
        <v>11676</v>
      </c>
      <c r="F64" s="35">
        <v>1731</v>
      </c>
      <c r="G64" s="36">
        <f t="shared" si="60"/>
        <v>0.14825282631038025</v>
      </c>
      <c r="H64" s="36"/>
      <c r="I64" s="36">
        <f t="shared" si="61"/>
        <v>4.950325453922576</v>
      </c>
      <c r="J64" s="36"/>
      <c r="K64" s="35">
        <v>510</v>
      </c>
      <c r="L64" s="35">
        <v>45</v>
      </c>
      <c r="M64" s="35">
        <v>23</v>
      </c>
      <c r="N64" s="30">
        <v>510</v>
      </c>
      <c r="O64" s="30">
        <v>45</v>
      </c>
      <c r="P64" s="30">
        <v>23</v>
      </c>
      <c r="Q64" s="30">
        <v>0</v>
      </c>
      <c r="R64" s="35">
        <f t="shared" si="62"/>
        <v>578</v>
      </c>
      <c r="S64" s="35">
        <v>104</v>
      </c>
      <c r="T64" s="35">
        <v>1130</v>
      </c>
      <c r="U64" s="35">
        <v>238</v>
      </c>
    </row>
    <row r="65" spans="2:21" ht="13.5">
      <c r="B65" s="33">
        <v>4</v>
      </c>
      <c r="C65" s="34" t="s">
        <v>20</v>
      </c>
      <c r="D65" s="35">
        <v>11629</v>
      </c>
      <c r="E65" s="35">
        <v>10861</v>
      </c>
      <c r="F65" s="35">
        <v>2364</v>
      </c>
      <c r="G65" s="36">
        <f t="shared" si="60"/>
        <v>0.2176595156983703</v>
      </c>
      <c r="H65" s="36"/>
      <c r="I65" s="36">
        <f t="shared" si="61"/>
        <v>6.564773041156431</v>
      </c>
      <c r="J65" s="36"/>
      <c r="K65" s="35">
        <v>573</v>
      </c>
      <c r="L65" s="35">
        <v>76</v>
      </c>
      <c r="M65" s="35">
        <v>30</v>
      </c>
      <c r="N65" s="30">
        <v>573</v>
      </c>
      <c r="O65" s="30">
        <v>76</v>
      </c>
      <c r="P65" s="30">
        <v>30</v>
      </c>
      <c r="Q65" s="30">
        <v>34</v>
      </c>
      <c r="R65" s="35">
        <f t="shared" si="62"/>
        <v>713</v>
      </c>
      <c r="S65" s="35">
        <v>103</v>
      </c>
      <c r="T65" s="35">
        <v>1295</v>
      </c>
      <c r="U65" s="35">
        <v>359</v>
      </c>
    </row>
    <row r="66" spans="2:21" ht="13.5">
      <c r="B66" s="33">
        <v>5</v>
      </c>
      <c r="C66" s="34" t="s">
        <v>21</v>
      </c>
      <c r="D66" s="35">
        <v>6147</v>
      </c>
      <c r="E66" s="35">
        <v>5828</v>
      </c>
      <c r="F66" s="35">
        <v>1247</v>
      </c>
      <c r="G66" s="36">
        <f t="shared" si="60"/>
        <v>0.21396705559368565</v>
      </c>
      <c r="H66" s="36"/>
      <c r="I66" s="36">
        <f t="shared" si="61"/>
        <v>6.7089910775566235</v>
      </c>
      <c r="J66" s="36"/>
      <c r="K66" s="35">
        <v>321</v>
      </c>
      <c r="L66" s="35">
        <v>50</v>
      </c>
      <c r="M66" s="35">
        <v>11</v>
      </c>
      <c r="N66" s="30">
        <v>321</v>
      </c>
      <c r="O66" s="30">
        <v>50</v>
      </c>
      <c r="P66" s="30">
        <v>11</v>
      </c>
      <c r="Q66" s="30">
        <v>9</v>
      </c>
      <c r="R66" s="35">
        <f t="shared" si="62"/>
        <v>391</v>
      </c>
      <c r="S66" s="35">
        <v>47</v>
      </c>
      <c r="T66" s="35">
        <v>670</v>
      </c>
      <c r="U66" s="35">
        <v>60</v>
      </c>
    </row>
    <row r="67" spans="2:21" ht="13.5">
      <c r="B67" s="33">
        <v>6</v>
      </c>
      <c r="C67" s="34" t="s">
        <v>22</v>
      </c>
      <c r="D67" s="35">
        <v>10992</v>
      </c>
      <c r="E67" s="35">
        <v>10733</v>
      </c>
      <c r="F67" s="35">
        <v>1544</v>
      </c>
      <c r="G67" s="36">
        <f t="shared" si="60"/>
        <v>0.14385539923600113</v>
      </c>
      <c r="H67" s="36"/>
      <c r="I67" s="36">
        <f t="shared" si="61"/>
        <v>4.695798006149259</v>
      </c>
      <c r="J67" s="36"/>
      <c r="K67" s="35">
        <v>422</v>
      </c>
      <c r="L67" s="35">
        <v>44</v>
      </c>
      <c r="M67" s="35">
        <v>32</v>
      </c>
      <c r="N67" s="30">
        <v>422</v>
      </c>
      <c r="O67" s="30">
        <v>44</v>
      </c>
      <c r="P67" s="30">
        <v>32</v>
      </c>
      <c r="Q67" s="30">
        <v>6</v>
      </c>
      <c r="R67" s="35">
        <f t="shared" si="62"/>
        <v>504</v>
      </c>
      <c r="S67" s="35">
        <v>58</v>
      </c>
      <c r="T67" s="35">
        <v>1007</v>
      </c>
      <c r="U67" s="35">
        <v>183</v>
      </c>
    </row>
    <row r="68" spans="2:21" ht="13.5">
      <c r="B68" s="33">
        <v>7</v>
      </c>
      <c r="C68" s="34" t="s">
        <v>23</v>
      </c>
      <c r="D68" s="35">
        <v>13146</v>
      </c>
      <c r="E68" s="35">
        <v>12510</v>
      </c>
      <c r="F68" s="35">
        <v>2018</v>
      </c>
      <c r="G68" s="36">
        <f t="shared" si="60"/>
        <v>0.1613109512390088</v>
      </c>
      <c r="H68" s="36"/>
      <c r="I68" s="36">
        <f t="shared" si="61"/>
        <v>5.739408473221423</v>
      </c>
      <c r="J68" s="36"/>
      <c r="K68" s="35">
        <v>614</v>
      </c>
      <c r="L68" s="35">
        <v>62</v>
      </c>
      <c r="M68" s="35">
        <v>40</v>
      </c>
      <c r="N68" s="30">
        <v>614</v>
      </c>
      <c r="O68" s="30">
        <v>62</v>
      </c>
      <c r="P68" s="30">
        <v>40</v>
      </c>
      <c r="Q68" s="30">
        <v>2</v>
      </c>
      <c r="R68" s="35">
        <f t="shared" si="62"/>
        <v>718</v>
      </c>
      <c r="S68" s="35">
        <v>73</v>
      </c>
      <c r="T68" s="35">
        <v>1277</v>
      </c>
      <c r="U68" s="35">
        <v>270</v>
      </c>
    </row>
    <row r="69" spans="2:21" ht="13.5">
      <c r="B69" s="33">
        <v>8</v>
      </c>
      <c r="C69" s="34" t="s">
        <v>24</v>
      </c>
      <c r="D69" s="35">
        <v>28336</v>
      </c>
      <c r="E69" s="35">
        <v>25391</v>
      </c>
      <c r="F69" s="35">
        <v>3988</v>
      </c>
      <c r="G69" s="36">
        <f t="shared" si="60"/>
        <v>0.15706352644637864</v>
      </c>
      <c r="H69" s="36"/>
      <c r="I69" s="36">
        <f t="shared" si="61"/>
        <v>4.824544129809775</v>
      </c>
      <c r="J69" s="36"/>
      <c r="K69" s="35">
        <v>1021</v>
      </c>
      <c r="L69" s="35">
        <v>143</v>
      </c>
      <c r="M69" s="35">
        <v>57</v>
      </c>
      <c r="N69" s="30">
        <v>1021</v>
      </c>
      <c r="O69" s="30">
        <v>143</v>
      </c>
      <c r="P69" s="30">
        <v>57</v>
      </c>
      <c r="Q69" s="30">
        <v>4</v>
      </c>
      <c r="R69" s="35">
        <f t="shared" si="62"/>
        <v>1225</v>
      </c>
      <c r="S69" s="35">
        <v>315</v>
      </c>
      <c r="T69" s="35">
        <v>2804</v>
      </c>
      <c r="U69" s="35">
        <v>241</v>
      </c>
    </row>
    <row r="70" spans="1:22" s="37" customFormat="1" ht="13.5">
      <c r="A70" s="3"/>
      <c r="B70" s="28">
        <v>9</v>
      </c>
      <c r="C70" s="29" t="s">
        <v>25</v>
      </c>
      <c r="D70" s="30">
        <v>14465</v>
      </c>
      <c r="E70" s="30">
        <v>13425</v>
      </c>
      <c r="F70" s="30">
        <v>1865</v>
      </c>
      <c r="G70" s="36">
        <f t="shared" si="60"/>
        <v>0.13891992551210428</v>
      </c>
      <c r="H70" s="31"/>
      <c r="I70" s="31">
        <f t="shared" si="61"/>
        <v>4.394785847299814</v>
      </c>
      <c r="J70" s="31"/>
      <c r="K70" s="30">
        <v>464</v>
      </c>
      <c r="L70" s="30">
        <v>50</v>
      </c>
      <c r="M70" s="30">
        <v>19</v>
      </c>
      <c r="N70" s="30">
        <v>464</v>
      </c>
      <c r="O70" s="30">
        <v>50</v>
      </c>
      <c r="P70" s="30">
        <v>19</v>
      </c>
      <c r="Q70" s="30">
        <v>57</v>
      </c>
      <c r="R70" s="30">
        <v>590</v>
      </c>
      <c r="S70" s="30">
        <v>250</v>
      </c>
      <c r="T70" s="30">
        <v>1499</v>
      </c>
      <c r="U70" s="30">
        <v>194</v>
      </c>
      <c r="V70" s="3"/>
    </row>
    <row r="71" spans="1:22" s="32" customFormat="1" ht="13.5">
      <c r="A71" s="3"/>
      <c r="B71" s="28">
        <v>10</v>
      </c>
      <c r="C71" s="29" t="s">
        <v>26</v>
      </c>
      <c r="D71" s="30">
        <v>19586</v>
      </c>
      <c r="E71" s="30">
        <v>17863</v>
      </c>
      <c r="F71" s="30">
        <v>2968</v>
      </c>
      <c r="G71" s="36">
        <f t="shared" si="60"/>
        <v>0.1661535016514583</v>
      </c>
      <c r="H71" s="31"/>
      <c r="I71" s="31">
        <f t="shared" si="61"/>
        <v>4.562503498852377</v>
      </c>
      <c r="J71" s="31"/>
      <c r="K71" s="30">
        <v>683</v>
      </c>
      <c r="L71" s="30">
        <v>97</v>
      </c>
      <c r="M71" s="30">
        <v>35</v>
      </c>
      <c r="N71" s="30">
        <v>683</v>
      </c>
      <c r="O71" s="30">
        <v>97</v>
      </c>
      <c r="P71" s="30">
        <v>35</v>
      </c>
      <c r="Q71" s="30">
        <v>0</v>
      </c>
      <c r="R71" s="30">
        <f aca="true" t="shared" si="63" ref="R71:R82">SUM(N71:Q71)</f>
        <v>815</v>
      </c>
      <c r="S71" s="30">
        <v>100</v>
      </c>
      <c r="T71" s="30">
        <v>1784</v>
      </c>
      <c r="U71" s="30">
        <v>297</v>
      </c>
      <c r="V71" s="3"/>
    </row>
    <row r="72" spans="1:22" s="38" customFormat="1" ht="13.5">
      <c r="A72" s="1"/>
      <c r="B72" s="33">
        <v>11</v>
      </c>
      <c r="C72" s="34" t="s">
        <v>27</v>
      </c>
      <c r="D72" s="35">
        <v>56099</v>
      </c>
      <c r="E72" s="35">
        <v>50790</v>
      </c>
      <c r="F72" s="35">
        <v>5366</v>
      </c>
      <c r="G72" s="36">
        <f t="shared" si="60"/>
        <v>0.10565071864540264</v>
      </c>
      <c r="H72" s="31"/>
      <c r="I72" s="31">
        <f t="shared" si="61"/>
        <v>3.5696003150226425</v>
      </c>
      <c r="J72" s="31"/>
      <c r="K72" s="35">
        <v>1496</v>
      </c>
      <c r="L72" s="35">
        <v>199</v>
      </c>
      <c r="M72" s="35">
        <v>81</v>
      </c>
      <c r="N72" s="30">
        <v>1496</v>
      </c>
      <c r="O72" s="30">
        <v>199</v>
      </c>
      <c r="P72" s="30">
        <v>81</v>
      </c>
      <c r="Q72" s="30">
        <v>37</v>
      </c>
      <c r="R72" s="35">
        <f t="shared" si="63"/>
        <v>1813</v>
      </c>
      <c r="S72" s="35">
        <v>585</v>
      </c>
      <c r="T72" s="35">
        <v>5390</v>
      </c>
      <c r="U72" s="35">
        <v>1197</v>
      </c>
      <c r="V72" s="1"/>
    </row>
    <row r="73" spans="1:22" s="32" customFormat="1" ht="13.5">
      <c r="A73" s="3"/>
      <c r="B73" s="28">
        <v>12</v>
      </c>
      <c r="C73" s="29" t="s">
        <v>28</v>
      </c>
      <c r="D73" s="30">
        <v>47013</v>
      </c>
      <c r="E73" s="30">
        <v>42185</v>
      </c>
      <c r="F73" s="30">
        <v>4744</v>
      </c>
      <c r="G73" s="31">
        <f t="shared" si="60"/>
        <v>0.11245703449093279</v>
      </c>
      <c r="H73" s="31"/>
      <c r="I73" s="31">
        <f t="shared" si="61"/>
        <v>3.664809766504682</v>
      </c>
      <c r="J73" s="31"/>
      <c r="K73" s="30">
        <v>1309</v>
      </c>
      <c r="L73" s="30">
        <v>161</v>
      </c>
      <c r="M73" s="30">
        <v>72</v>
      </c>
      <c r="N73" s="30">
        <v>1309</v>
      </c>
      <c r="O73" s="30">
        <v>161</v>
      </c>
      <c r="P73" s="30">
        <v>72</v>
      </c>
      <c r="Q73" s="30">
        <v>4</v>
      </c>
      <c r="R73" s="30">
        <f t="shared" si="63"/>
        <v>1546</v>
      </c>
      <c r="S73" s="30">
        <v>1215</v>
      </c>
      <c r="T73" s="30">
        <v>5257</v>
      </c>
      <c r="U73" s="30">
        <v>2354</v>
      </c>
      <c r="V73" s="3"/>
    </row>
    <row r="74" spans="2:21" ht="13.5">
      <c r="B74" s="33">
        <v>13</v>
      </c>
      <c r="C74" s="34" t="s">
        <v>29</v>
      </c>
      <c r="D74" s="35">
        <v>35274</v>
      </c>
      <c r="E74" s="35">
        <v>31858</v>
      </c>
      <c r="F74" s="35">
        <v>2699</v>
      </c>
      <c r="G74" s="36">
        <f t="shared" si="60"/>
        <v>0.08471969364052985</v>
      </c>
      <c r="H74" s="36"/>
      <c r="I74" s="36">
        <f t="shared" si="61"/>
        <v>2.818758239688618</v>
      </c>
      <c r="J74" s="36"/>
      <c r="K74" s="35">
        <v>733</v>
      </c>
      <c r="L74" s="35">
        <v>104</v>
      </c>
      <c r="M74" s="35">
        <v>61</v>
      </c>
      <c r="N74" s="30">
        <v>733</v>
      </c>
      <c r="O74" s="30">
        <v>104</v>
      </c>
      <c r="P74" s="30">
        <v>61</v>
      </c>
      <c r="Q74" s="30">
        <v>0</v>
      </c>
      <c r="R74" s="35">
        <f t="shared" si="63"/>
        <v>898</v>
      </c>
      <c r="S74" s="35">
        <v>631</v>
      </c>
      <c r="T74" s="35">
        <v>4235</v>
      </c>
      <c r="U74" s="35">
        <v>2588</v>
      </c>
    </row>
    <row r="75" spans="2:21" ht="13.5">
      <c r="B75" s="33">
        <v>14</v>
      </c>
      <c r="C75" s="34" t="s">
        <v>30</v>
      </c>
      <c r="D75" s="35">
        <v>25874</v>
      </c>
      <c r="E75" s="35">
        <v>23725</v>
      </c>
      <c r="F75" s="35">
        <v>1637</v>
      </c>
      <c r="G75" s="36">
        <f t="shared" si="60"/>
        <v>0.06899894625922023</v>
      </c>
      <c r="H75" s="36"/>
      <c r="I75" s="36">
        <f t="shared" si="61"/>
        <v>2.3940990516332983</v>
      </c>
      <c r="J75" s="36"/>
      <c r="K75" s="35">
        <v>467</v>
      </c>
      <c r="L75" s="35">
        <v>68</v>
      </c>
      <c r="M75" s="35">
        <v>28</v>
      </c>
      <c r="N75" s="30">
        <v>467</v>
      </c>
      <c r="O75" s="30">
        <v>68</v>
      </c>
      <c r="P75" s="30">
        <v>28</v>
      </c>
      <c r="Q75" s="30">
        <v>5</v>
      </c>
      <c r="R75" s="35">
        <f t="shared" si="63"/>
        <v>568</v>
      </c>
      <c r="S75" s="35">
        <v>377</v>
      </c>
      <c r="T75" s="35">
        <v>2711</v>
      </c>
      <c r="U75" s="35">
        <v>1392</v>
      </c>
    </row>
    <row r="76" spans="2:21" ht="13.5">
      <c r="B76" s="33">
        <v>15</v>
      </c>
      <c r="C76" s="34" t="s">
        <v>31</v>
      </c>
      <c r="D76" s="35">
        <v>16698</v>
      </c>
      <c r="E76" s="35">
        <v>15807</v>
      </c>
      <c r="F76" s="35">
        <v>2061</v>
      </c>
      <c r="G76" s="36">
        <f t="shared" si="60"/>
        <v>0.13038527234769406</v>
      </c>
      <c r="H76" s="36"/>
      <c r="I76" s="36">
        <f t="shared" si="61"/>
        <v>4.1943442778515845</v>
      </c>
      <c r="J76" s="36"/>
      <c r="K76" s="35">
        <v>568</v>
      </c>
      <c r="L76" s="35">
        <v>61</v>
      </c>
      <c r="M76" s="35">
        <v>34</v>
      </c>
      <c r="N76" s="30">
        <v>568</v>
      </c>
      <c r="O76" s="30">
        <v>61</v>
      </c>
      <c r="P76" s="30">
        <v>34</v>
      </c>
      <c r="Q76" s="30">
        <v>0</v>
      </c>
      <c r="R76" s="35">
        <f t="shared" si="63"/>
        <v>663</v>
      </c>
      <c r="S76" s="35">
        <v>71</v>
      </c>
      <c r="T76" s="35">
        <v>659</v>
      </c>
      <c r="U76" s="35">
        <v>269</v>
      </c>
    </row>
    <row r="77" spans="2:21" ht="13.5">
      <c r="B77" s="33">
        <v>16</v>
      </c>
      <c r="C77" s="34" t="s">
        <v>32</v>
      </c>
      <c r="D77" s="35">
        <v>6938</v>
      </c>
      <c r="E77" s="35">
        <v>6754</v>
      </c>
      <c r="F77" s="35">
        <v>486</v>
      </c>
      <c r="G77" s="36">
        <f t="shared" si="60"/>
        <v>0.07195735860230974</v>
      </c>
      <c r="H77" s="36"/>
      <c r="I77" s="36">
        <f t="shared" si="61"/>
        <v>2.368966538347646</v>
      </c>
      <c r="J77" s="36"/>
      <c r="K77" s="35">
        <v>143</v>
      </c>
      <c r="L77" s="35">
        <v>13</v>
      </c>
      <c r="M77" s="35">
        <v>4</v>
      </c>
      <c r="N77" s="30">
        <v>143</v>
      </c>
      <c r="O77" s="30">
        <v>13</v>
      </c>
      <c r="P77" s="30">
        <v>4</v>
      </c>
      <c r="Q77" s="30">
        <v>0</v>
      </c>
      <c r="R77" s="35">
        <f t="shared" si="63"/>
        <v>160</v>
      </c>
      <c r="S77" s="35">
        <v>140</v>
      </c>
      <c r="T77" s="35">
        <v>671</v>
      </c>
      <c r="U77" s="35">
        <v>269</v>
      </c>
    </row>
    <row r="78" spans="2:21" ht="13.5">
      <c r="B78" s="33">
        <v>17</v>
      </c>
      <c r="C78" s="29" t="s">
        <v>33</v>
      </c>
      <c r="D78" s="35">
        <v>6769</v>
      </c>
      <c r="E78" s="35">
        <v>6553</v>
      </c>
      <c r="F78" s="35">
        <v>486</v>
      </c>
      <c r="G78" s="36">
        <f t="shared" si="60"/>
        <v>0.07416450480695864</v>
      </c>
      <c r="H78" s="36"/>
      <c r="I78" s="36">
        <f t="shared" si="61"/>
        <v>2.9604761178086374</v>
      </c>
      <c r="J78" s="36"/>
      <c r="K78" s="35">
        <v>169</v>
      </c>
      <c r="L78" s="35">
        <v>21</v>
      </c>
      <c r="M78" s="35">
        <v>4</v>
      </c>
      <c r="N78" s="30">
        <v>169</v>
      </c>
      <c r="O78" s="30">
        <v>21</v>
      </c>
      <c r="P78" s="30">
        <v>4</v>
      </c>
      <c r="Q78" s="30">
        <v>0</v>
      </c>
      <c r="R78" s="35">
        <f t="shared" si="63"/>
        <v>194</v>
      </c>
      <c r="S78" s="35">
        <v>39</v>
      </c>
      <c r="T78" s="35">
        <v>693</v>
      </c>
      <c r="U78" s="35">
        <v>41</v>
      </c>
    </row>
    <row r="79" spans="2:21" ht="13.5">
      <c r="B79" s="33">
        <v>18</v>
      </c>
      <c r="C79" s="34" t="s">
        <v>34</v>
      </c>
      <c r="D79" s="35">
        <v>7842</v>
      </c>
      <c r="E79" s="35">
        <v>7589</v>
      </c>
      <c r="F79" s="35">
        <v>813</v>
      </c>
      <c r="G79" s="36">
        <f t="shared" si="60"/>
        <v>0.10712873896429043</v>
      </c>
      <c r="H79" s="36"/>
      <c r="I79" s="36">
        <f t="shared" si="61"/>
        <v>3.2020028989326654</v>
      </c>
      <c r="J79" s="36"/>
      <c r="K79" s="35">
        <v>193</v>
      </c>
      <c r="L79" s="35">
        <v>26</v>
      </c>
      <c r="M79" s="35">
        <v>14</v>
      </c>
      <c r="N79" s="30">
        <v>193</v>
      </c>
      <c r="O79" s="30">
        <v>26</v>
      </c>
      <c r="P79" s="30">
        <v>14</v>
      </c>
      <c r="Q79" s="30">
        <v>10</v>
      </c>
      <c r="R79" s="35">
        <f t="shared" si="63"/>
        <v>243</v>
      </c>
      <c r="S79" s="35">
        <v>55</v>
      </c>
      <c r="T79" s="35">
        <v>714</v>
      </c>
      <c r="U79" s="35">
        <v>352</v>
      </c>
    </row>
    <row r="80" spans="1:22" s="32" customFormat="1" ht="13.5">
      <c r="A80" s="3"/>
      <c r="B80" s="28">
        <v>19</v>
      </c>
      <c r="C80" s="29" t="s">
        <v>35</v>
      </c>
      <c r="D80" s="30">
        <v>8275</v>
      </c>
      <c r="E80" s="30">
        <v>7349</v>
      </c>
      <c r="F80" s="30">
        <v>1006</v>
      </c>
      <c r="G80" s="31">
        <f t="shared" si="60"/>
        <v>0.13688937270376922</v>
      </c>
      <c r="H80" s="31"/>
      <c r="I80" s="31">
        <f t="shared" si="61"/>
        <v>4.449584977547966</v>
      </c>
      <c r="J80" s="31"/>
      <c r="K80" s="30">
        <v>264</v>
      </c>
      <c r="L80" s="30">
        <v>30</v>
      </c>
      <c r="M80" s="30">
        <v>12</v>
      </c>
      <c r="N80" s="30">
        <v>264</v>
      </c>
      <c r="O80" s="30">
        <v>30</v>
      </c>
      <c r="P80" s="30">
        <v>12</v>
      </c>
      <c r="Q80" s="30">
        <v>21</v>
      </c>
      <c r="R80" s="30">
        <f t="shared" si="63"/>
        <v>327</v>
      </c>
      <c r="S80" s="30">
        <v>139</v>
      </c>
      <c r="T80" s="30">
        <v>724</v>
      </c>
      <c r="U80" s="30">
        <v>160</v>
      </c>
      <c r="V80" s="3"/>
    </row>
    <row r="81" spans="2:21" ht="13.5">
      <c r="B81" s="33">
        <v>20</v>
      </c>
      <c r="C81" s="34" t="s">
        <v>36</v>
      </c>
      <c r="D81" s="35">
        <v>17172</v>
      </c>
      <c r="E81" s="35">
        <v>15686</v>
      </c>
      <c r="F81" s="35">
        <v>2020</v>
      </c>
      <c r="G81" s="36">
        <f t="shared" si="60"/>
        <v>0.12877725360193804</v>
      </c>
      <c r="H81" s="36"/>
      <c r="I81" s="36">
        <f t="shared" si="61"/>
        <v>4.022695397169451</v>
      </c>
      <c r="J81" s="36"/>
      <c r="K81" s="35">
        <v>516</v>
      </c>
      <c r="L81" s="35">
        <v>70</v>
      </c>
      <c r="M81" s="35">
        <v>45</v>
      </c>
      <c r="N81" s="30">
        <v>516</v>
      </c>
      <c r="O81" s="30">
        <v>70</v>
      </c>
      <c r="P81" s="30">
        <v>45</v>
      </c>
      <c r="Q81" s="30">
        <v>0</v>
      </c>
      <c r="R81" s="35">
        <f t="shared" si="63"/>
        <v>631</v>
      </c>
      <c r="S81" s="35">
        <v>156</v>
      </c>
      <c r="T81" s="35">
        <v>1533</v>
      </c>
      <c r="U81" s="35">
        <v>70</v>
      </c>
    </row>
    <row r="82" spans="1:22" s="32" customFormat="1" ht="13.5">
      <c r="A82" s="3"/>
      <c r="B82" s="28">
        <v>21</v>
      </c>
      <c r="C82" s="29" t="s">
        <v>37</v>
      </c>
      <c r="D82" s="30">
        <v>16175</v>
      </c>
      <c r="E82" s="30">
        <v>15325</v>
      </c>
      <c r="F82" s="30">
        <v>1557</v>
      </c>
      <c r="G82" s="31">
        <f t="shared" si="60"/>
        <v>0.10159869494290376</v>
      </c>
      <c r="H82" s="31"/>
      <c r="I82" s="31">
        <f t="shared" si="61"/>
        <v>3.5758564437194127</v>
      </c>
      <c r="J82" s="31"/>
      <c r="K82" s="30">
        <v>458</v>
      </c>
      <c r="L82" s="30">
        <v>58</v>
      </c>
      <c r="M82" s="30">
        <v>32</v>
      </c>
      <c r="N82" s="30">
        <v>458</v>
      </c>
      <c r="O82" s="30">
        <v>58</v>
      </c>
      <c r="P82" s="30">
        <v>32</v>
      </c>
      <c r="Q82" s="30">
        <v>0</v>
      </c>
      <c r="R82" s="30">
        <f t="shared" si="63"/>
        <v>548</v>
      </c>
      <c r="S82" s="30">
        <v>254</v>
      </c>
      <c r="T82" s="30">
        <v>1574</v>
      </c>
      <c r="U82" s="30">
        <v>289</v>
      </c>
      <c r="V82" s="3"/>
    </row>
    <row r="83" spans="1:22" s="32" customFormat="1" ht="13.5">
      <c r="A83" s="3"/>
      <c r="B83" s="28">
        <v>22</v>
      </c>
      <c r="C83" s="29" t="s">
        <v>38</v>
      </c>
      <c r="D83" s="30">
        <v>25592</v>
      </c>
      <c r="E83" s="30">
        <v>24038</v>
      </c>
      <c r="F83" s="30">
        <v>1673</v>
      </c>
      <c r="G83" s="31">
        <f t="shared" si="60"/>
        <v>0.06959813628421666</v>
      </c>
      <c r="H83" s="31"/>
      <c r="I83" s="31">
        <f t="shared" si="61"/>
        <v>2.2714036109493305</v>
      </c>
      <c r="J83" s="31"/>
      <c r="K83" s="30">
        <v>457</v>
      </c>
      <c r="L83" s="30">
        <v>59</v>
      </c>
      <c r="M83" s="30">
        <v>30</v>
      </c>
      <c r="N83" s="30">
        <v>457</v>
      </c>
      <c r="O83" s="30">
        <v>59</v>
      </c>
      <c r="P83" s="30">
        <v>30</v>
      </c>
      <c r="Q83" s="30">
        <v>0</v>
      </c>
      <c r="R83" s="30">
        <v>546</v>
      </c>
      <c r="S83" s="30">
        <v>71</v>
      </c>
      <c r="T83" s="30">
        <v>3171</v>
      </c>
      <c r="U83" s="30">
        <v>747</v>
      </c>
      <c r="V83" s="3"/>
    </row>
    <row r="84" spans="2:21" ht="13.5">
      <c r="B84" s="33">
        <v>23</v>
      </c>
      <c r="C84" s="34" t="s">
        <v>147</v>
      </c>
      <c r="D84" s="35">
        <v>45789</v>
      </c>
      <c r="E84" s="35">
        <v>44018</v>
      </c>
      <c r="F84" s="35">
        <v>3835</v>
      </c>
      <c r="G84" s="36">
        <f t="shared" si="60"/>
        <v>0.08712344949793266</v>
      </c>
      <c r="H84" s="36"/>
      <c r="I84" s="36">
        <f t="shared" si="61"/>
        <v>2.880639738288882</v>
      </c>
      <c r="J84" s="36"/>
      <c r="K84" s="35">
        <v>1056</v>
      </c>
      <c r="L84" s="35">
        <v>156</v>
      </c>
      <c r="M84" s="35">
        <v>56</v>
      </c>
      <c r="N84" s="30">
        <v>1056</v>
      </c>
      <c r="O84" s="30">
        <v>156</v>
      </c>
      <c r="P84" s="30">
        <v>56</v>
      </c>
      <c r="Q84" s="30">
        <v>0</v>
      </c>
      <c r="R84" s="35">
        <f aca="true" t="shared" si="64" ref="R84:R94">SUM(N84:Q84)</f>
        <v>1268</v>
      </c>
      <c r="S84" s="35">
        <v>1401</v>
      </c>
      <c r="T84" s="35">
        <v>7107</v>
      </c>
      <c r="U84" s="35">
        <v>2375</v>
      </c>
    </row>
    <row r="85" spans="2:21" ht="13.5">
      <c r="B85" s="33">
        <v>24</v>
      </c>
      <c r="C85" s="34" t="s">
        <v>39</v>
      </c>
      <c r="D85" s="35">
        <v>17985</v>
      </c>
      <c r="E85" s="35">
        <v>16809</v>
      </c>
      <c r="F85" s="35">
        <v>1395</v>
      </c>
      <c r="G85" s="36">
        <f t="shared" si="60"/>
        <v>0.08299125468499019</v>
      </c>
      <c r="H85" s="36"/>
      <c r="I85" s="36">
        <f t="shared" si="61"/>
        <v>2.7604259622821106</v>
      </c>
      <c r="J85" s="36"/>
      <c r="K85" s="35">
        <v>350</v>
      </c>
      <c r="L85" s="35">
        <v>64</v>
      </c>
      <c r="M85" s="35">
        <v>22</v>
      </c>
      <c r="N85" s="30">
        <v>350</v>
      </c>
      <c r="O85" s="30">
        <v>64</v>
      </c>
      <c r="P85" s="30">
        <v>22</v>
      </c>
      <c r="Q85" s="30">
        <v>28</v>
      </c>
      <c r="R85" s="35">
        <f t="shared" si="64"/>
        <v>464</v>
      </c>
      <c r="S85" s="35">
        <v>196</v>
      </c>
      <c r="T85" s="35">
        <v>2292</v>
      </c>
      <c r="U85" s="35">
        <v>232</v>
      </c>
    </row>
    <row r="86" spans="2:21" ht="13.5">
      <c r="B86" s="33">
        <v>25</v>
      </c>
      <c r="C86" s="34" t="s">
        <v>40</v>
      </c>
      <c r="D86" s="35">
        <v>14163</v>
      </c>
      <c r="E86" s="35">
        <v>13195</v>
      </c>
      <c r="F86" s="35">
        <v>1034</v>
      </c>
      <c r="G86" s="36">
        <f t="shared" si="60"/>
        <v>0.07836301629405078</v>
      </c>
      <c r="H86" s="36"/>
      <c r="I86" s="36">
        <f t="shared" si="61"/>
        <v>2.7207275483137554</v>
      </c>
      <c r="J86" s="36"/>
      <c r="K86" s="35">
        <v>289</v>
      </c>
      <c r="L86" s="35">
        <v>48</v>
      </c>
      <c r="M86" s="35">
        <v>22</v>
      </c>
      <c r="N86" s="30">
        <v>289</v>
      </c>
      <c r="O86" s="30">
        <v>48</v>
      </c>
      <c r="P86" s="30">
        <v>22</v>
      </c>
      <c r="Q86" s="30">
        <v>0</v>
      </c>
      <c r="R86" s="35">
        <f t="shared" si="64"/>
        <v>359</v>
      </c>
      <c r="S86" s="35">
        <v>20</v>
      </c>
      <c r="T86" s="35">
        <v>1511</v>
      </c>
      <c r="U86" s="35">
        <v>0</v>
      </c>
    </row>
    <row r="87" spans="2:21" ht="13.5">
      <c r="B87" s="33">
        <v>26</v>
      </c>
      <c r="C87" s="34" t="s">
        <v>41</v>
      </c>
      <c r="D87" s="35">
        <v>11095</v>
      </c>
      <c r="E87" s="35">
        <v>10388</v>
      </c>
      <c r="F87" s="35">
        <v>906</v>
      </c>
      <c r="G87" s="36">
        <f t="shared" si="60"/>
        <v>0.08721601848286484</v>
      </c>
      <c r="H87" s="36"/>
      <c r="I87" s="36">
        <f t="shared" si="61"/>
        <v>2.9264536003080477</v>
      </c>
      <c r="J87" s="36"/>
      <c r="K87" s="35">
        <v>243</v>
      </c>
      <c r="L87" s="35">
        <v>30</v>
      </c>
      <c r="M87" s="35">
        <v>17</v>
      </c>
      <c r="N87" s="30">
        <v>243</v>
      </c>
      <c r="O87" s="30">
        <v>30</v>
      </c>
      <c r="P87" s="30">
        <v>17</v>
      </c>
      <c r="Q87" s="30">
        <v>14</v>
      </c>
      <c r="R87" s="35">
        <f t="shared" si="64"/>
        <v>304</v>
      </c>
      <c r="S87" s="35">
        <v>213</v>
      </c>
      <c r="T87" s="35">
        <v>1237</v>
      </c>
      <c r="U87" s="35">
        <v>802</v>
      </c>
    </row>
    <row r="88" spans="1:22" s="32" customFormat="1" ht="13.5">
      <c r="A88" s="3"/>
      <c r="B88" s="28">
        <v>27</v>
      </c>
      <c r="C88" s="29" t="s">
        <v>42</v>
      </c>
      <c r="D88" s="30">
        <v>49862</v>
      </c>
      <c r="E88" s="30">
        <v>45736</v>
      </c>
      <c r="F88" s="30">
        <v>3925</v>
      </c>
      <c r="G88" s="31">
        <f t="shared" si="60"/>
        <v>0.08581861115969915</v>
      </c>
      <c r="H88" s="31"/>
      <c r="I88" s="31">
        <f t="shared" si="61"/>
        <v>2.5953297183837676</v>
      </c>
      <c r="J88" s="31"/>
      <c r="K88" s="30">
        <v>941</v>
      </c>
      <c r="L88" s="30">
        <v>169</v>
      </c>
      <c r="M88" s="30">
        <v>59</v>
      </c>
      <c r="N88" s="30">
        <v>941</v>
      </c>
      <c r="O88" s="30">
        <v>169</v>
      </c>
      <c r="P88" s="30">
        <v>59</v>
      </c>
      <c r="Q88" s="30">
        <v>18</v>
      </c>
      <c r="R88" s="30">
        <f t="shared" si="64"/>
        <v>1187</v>
      </c>
      <c r="S88" s="30">
        <v>1132</v>
      </c>
      <c r="T88" s="30">
        <v>5777</v>
      </c>
      <c r="U88" s="30">
        <v>1835</v>
      </c>
      <c r="V88" s="3"/>
    </row>
    <row r="89" spans="2:21" ht="13.5">
      <c r="B89" s="33">
        <v>28</v>
      </c>
      <c r="C89" s="34" t="s">
        <v>43</v>
      </c>
      <c r="D89" s="35">
        <v>25821</v>
      </c>
      <c r="E89" s="35">
        <v>24331</v>
      </c>
      <c r="F89" s="35">
        <v>1713</v>
      </c>
      <c r="G89" s="36">
        <f t="shared" si="60"/>
        <v>0.0704040113435535</v>
      </c>
      <c r="H89" s="36"/>
      <c r="I89" s="36">
        <f t="shared" si="61"/>
        <v>2.4331100242489008</v>
      </c>
      <c r="J89" s="36"/>
      <c r="K89" s="35">
        <v>497</v>
      </c>
      <c r="L89" s="35">
        <v>62</v>
      </c>
      <c r="M89" s="35">
        <v>33</v>
      </c>
      <c r="N89" s="30">
        <v>497</v>
      </c>
      <c r="O89" s="30">
        <v>62</v>
      </c>
      <c r="P89" s="30">
        <v>33</v>
      </c>
      <c r="Q89" s="30">
        <v>0</v>
      </c>
      <c r="R89" s="35">
        <f t="shared" si="64"/>
        <v>592</v>
      </c>
      <c r="S89" s="35">
        <v>333</v>
      </c>
      <c r="T89" s="35">
        <v>3398</v>
      </c>
      <c r="U89" s="35">
        <v>548</v>
      </c>
    </row>
    <row r="90" spans="2:21" ht="13.5">
      <c r="B90" s="33">
        <v>29</v>
      </c>
      <c r="C90" s="34" t="s">
        <v>44</v>
      </c>
      <c r="D90" s="35">
        <v>9614</v>
      </c>
      <c r="E90" s="35">
        <v>8308</v>
      </c>
      <c r="F90" s="35">
        <v>474</v>
      </c>
      <c r="G90" s="36">
        <f t="shared" si="60"/>
        <v>0.05705344246509388</v>
      </c>
      <c r="H90" s="36"/>
      <c r="I90" s="36">
        <f t="shared" si="61"/>
        <v>2.0462205103514686</v>
      </c>
      <c r="J90" s="36"/>
      <c r="K90" s="35">
        <v>145</v>
      </c>
      <c r="L90" s="35">
        <v>16</v>
      </c>
      <c r="M90" s="35">
        <v>9</v>
      </c>
      <c r="N90" s="30">
        <v>145</v>
      </c>
      <c r="O90" s="30">
        <v>16</v>
      </c>
      <c r="P90" s="30">
        <v>9</v>
      </c>
      <c r="Q90" s="30">
        <v>0</v>
      </c>
      <c r="R90" s="35">
        <f t="shared" si="64"/>
        <v>170</v>
      </c>
      <c r="S90" s="35">
        <v>60</v>
      </c>
      <c r="T90" s="35">
        <v>899</v>
      </c>
      <c r="U90" s="35">
        <v>143</v>
      </c>
    </row>
    <row r="91" spans="2:21" ht="13.5">
      <c r="B91" s="33">
        <v>30</v>
      </c>
      <c r="C91" s="29" t="s">
        <v>45</v>
      </c>
      <c r="D91" s="35">
        <v>5913</v>
      </c>
      <c r="E91" s="35">
        <v>5504</v>
      </c>
      <c r="F91" s="35">
        <v>486</v>
      </c>
      <c r="G91" s="36">
        <f t="shared" si="60"/>
        <v>0.08829941860465117</v>
      </c>
      <c r="H91" s="36"/>
      <c r="I91" s="36">
        <f t="shared" si="61"/>
        <v>3.0704941860465116</v>
      </c>
      <c r="J91" s="36"/>
      <c r="K91" s="35">
        <v>139</v>
      </c>
      <c r="L91" s="35">
        <v>17</v>
      </c>
      <c r="M91" s="35">
        <v>13</v>
      </c>
      <c r="N91" s="30">
        <v>139</v>
      </c>
      <c r="O91" s="30">
        <v>17</v>
      </c>
      <c r="P91" s="30">
        <v>13</v>
      </c>
      <c r="Q91" s="30">
        <v>0</v>
      </c>
      <c r="R91" s="35">
        <f t="shared" si="64"/>
        <v>169</v>
      </c>
      <c r="S91" s="35">
        <v>59</v>
      </c>
      <c r="T91" s="35">
        <v>503</v>
      </c>
      <c r="U91" s="35">
        <v>30</v>
      </c>
    </row>
    <row r="92" spans="2:21" ht="13.5">
      <c r="B92" s="33">
        <v>31</v>
      </c>
      <c r="C92" s="34" t="s">
        <v>46</v>
      </c>
      <c r="D92" s="35">
        <v>5660</v>
      </c>
      <c r="E92" s="35">
        <v>5412</v>
      </c>
      <c r="F92" s="35">
        <v>489</v>
      </c>
      <c r="G92" s="36">
        <f t="shared" si="60"/>
        <v>0.09035476718403547</v>
      </c>
      <c r="H92" s="36"/>
      <c r="I92" s="36">
        <f t="shared" si="61"/>
        <v>3.19660014781966</v>
      </c>
      <c r="J92" s="36"/>
      <c r="K92" s="35">
        <v>146</v>
      </c>
      <c r="L92" s="35">
        <v>16</v>
      </c>
      <c r="M92" s="35">
        <v>9</v>
      </c>
      <c r="N92" s="30">
        <v>146</v>
      </c>
      <c r="O92" s="30">
        <v>16</v>
      </c>
      <c r="P92" s="30">
        <v>9</v>
      </c>
      <c r="Q92" s="30">
        <v>2</v>
      </c>
      <c r="R92" s="35">
        <f t="shared" si="64"/>
        <v>173</v>
      </c>
      <c r="S92" s="35">
        <v>175</v>
      </c>
      <c r="T92" s="35">
        <v>837</v>
      </c>
      <c r="U92" s="35">
        <v>1263</v>
      </c>
    </row>
    <row r="93" spans="1:22" s="32" customFormat="1" ht="13.5">
      <c r="A93" s="3"/>
      <c r="B93" s="28">
        <v>32</v>
      </c>
      <c r="C93" s="29" t="s">
        <v>47</v>
      </c>
      <c r="D93" s="30">
        <v>6155</v>
      </c>
      <c r="E93" s="30">
        <v>6115</v>
      </c>
      <c r="F93" s="30">
        <v>804</v>
      </c>
      <c r="G93" s="31">
        <f t="shared" si="60"/>
        <v>0.13147996729354047</v>
      </c>
      <c r="H93" s="31"/>
      <c r="I93" s="31">
        <f t="shared" si="61"/>
        <v>4.856909239574816</v>
      </c>
      <c r="J93" s="31"/>
      <c r="K93" s="30">
        <v>221</v>
      </c>
      <c r="L93" s="30">
        <v>23</v>
      </c>
      <c r="M93" s="30">
        <v>25</v>
      </c>
      <c r="N93" s="30">
        <v>221</v>
      </c>
      <c r="O93" s="30">
        <v>23</v>
      </c>
      <c r="P93" s="30">
        <v>25</v>
      </c>
      <c r="Q93" s="30">
        <v>28</v>
      </c>
      <c r="R93" s="30">
        <f t="shared" si="64"/>
        <v>297</v>
      </c>
      <c r="S93" s="30">
        <v>46</v>
      </c>
      <c r="T93" s="30">
        <v>794</v>
      </c>
      <c r="U93" s="30">
        <v>241</v>
      </c>
      <c r="V93" s="3"/>
    </row>
    <row r="94" spans="2:21" ht="13.5">
      <c r="B94" s="33">
        <v>33</v>
      </c>
      <c r="C94" s="34" t="s">
        <v>48</v>
      </c>
      <c r="D94" s="35">
        <v>7299</v>
      </c>
      <c r="E94" s="35">
        <v>6441</v>
      </c>
      <c r="F94" s="35">
        <v>604</v>
      </c>
      <c r="G94" s="36">
        <f t="shared" si="60"/>
        <v>0.09377425865548827</v>
      </c>
      <c r="H94" s="36"/>
      <c r="I94" s="36">
        <f t="shared" si="61"/>
        <v>3.291414376649589</v>
      </c>
      <c r="J94" s="36"/>
      <c r="K94" s="35">
        <v>172</v>
      </c>
      <c r="L94" s="35">
        <v>16</v>
      </c>
      <c r="M94" s="35">
        <v>19</v>
      </c>
      <c r="N94" s="30">
        <v>172</v>
      </c>
      <c r="O94" s="30">
        <v>16</v>
      </c>
      <c r="P94" s="30">
        <v>19</v>
      </c>
      <c r="Q94" s="30">
        <v>5</v>
      </c>
      <c r="R94" s="35">
        <f t="shared" si="64"/>
        <v>212</v>
      </c>
      <c r="S94" s="35">
        <v>33</v>
      </c>
      <c r="T94" s="35">
        <v>469</v>
      </c>
      <c r="U94" s="35">
        <v>131</v>
      </c>
    </row>
    <row r="95" spans="1:22" s="32" customFormat="1" ht="13.5">
      <c r="A95" s="3"/>
      <c r="B95" s="28">
        <v>34</v>
      </c>
      <c r="C95" s="29" t="s">
        <v>49</v>
      </c>
      <c r="D95" s="30">
        <v>9967</v>
      </c>
      <c r="E95" s="30">
        <v>8768</v>
      </c>
      <c r="F95" s="30">
        <v>798</v>
      </c>
      <c r="G95" s="31">
        <f t="shared" si="60"/>
        <v>0.09101277372262774</v>
      </c>
      <c r="H95" s="31"/>
      <c r="I95" s="31">
        <f t="shared" si="61"/>
        <v>2.737226277372263</v>
      </c>
      <c r="J95" s="31"/>
      <c r="K95" s="30">
        <v>199</v>
      </c>
      <c r="L95" s="30">
        <v>19</v>
      </c>
      <c r="M95" s="30">
        <v>22</v>
      </c>
      <c r="N95" s="30">
        <v>199</v>
      </c>
      <c r="O95" s="30">
        <v>19</v>
      </c>
      <c r="P95" s="30">
        <v>22</v>
      </c>
      <c r="Q95" s="30">
        <v>0</v>
      </c>
      <c r="R95" s="30">
        <v>240</v>
      </c>
      <c r="S95" s="30">
        <v>156</v>
      </c>
      <c r="T95" s="30">
        <v>783</v>
      </c>
      <c r="U95" s="30">
        <v>111</v>
      </c>
      <c r="V95" s="3"/>
    </row>
    <row r="96" spans="2:21" ht="13.5">
      <c r="B96" s="33">
        <v>35</v>
      </c>
      <c r="C96" s="34" t="s">
        <v>50</v>
      </c>
      <c r="D96" s="35">
        <v>11036</v>
      </c>
      <c r="E96" s="35">
        <v>10290</v>
      </c>
      <c r="F96" s="35">
        <v>1156</v>
      </c>
      <c r="G96" s="36">
        <f t="shared" si="60"/>
        <v>0.11234207968901846</v>
      </c>
      <c r="H96" s="36"/>
      <c r="I96" s="36">
        <f t="shared" si="61"/>
        <v>3.58600583090379</v>
      </c>
      <c r="J96" s="36"/>
      <c r="K96" s="35">
        <v>298</v>
      </c>
      <c r="L96" s="35">
        <v>46</v>
      </c>
      <c r="M96" s="35">
        <v>23</v>
      </c>
      <c r="N96" s="30">
        <v>298</v>
      </c>
      <c r="O96" s="30">
        <v>46</v>
      </c>
      <c r="P96" s="30">
        <v>23</v>
      </c>
      <c r="Q96" s="30">
        <v>2</v>
      </c>
      <c r="R96" s="35">
        <f aca="true" t="shared" si="65" ref="R96:R104">SUM(N96:Q96)</f>
        <v>369</v>
      </c>
      <c r="S96" s="35">
        <v>69</v>
      </c>
      <c r="T96" s="35">
        <v>924</v>
      </c>
      <c r="U96" s="35">
        <v>118</v>
      </c>
    </row>
    <row r="97" spans="2:21" ht="13.5">
      <c r="B97" s="33">
        <v>36</v>
      </c>
      <c r="C97" s="34" t="s">
        <v>51</v>
      </c>
      <c r="D97" s="35">
        <v>7010</v>
      </c>
      <c r="E97" s="35">
        <v>6410</v>
      </c>
      <c r="F97" s="35">
        <v>747</v>
      </c>
      <c r="G97" s="36">
        <f t="shared" si="60"/>
        <v>0.11653666146645866</v>
      </c>
      <c r="H97" s="36"/>
      <c r="I97" s="36">
        <f t="shared" si="61"/>
        <v>4.274570982839314</v>
      </c>
      <c r="J97" s="36"/>
      <c r="K97" s="35">
        <v>232</v>
      </c>
      <c r="L97" s="35">
        <v>23</v>
      </c>
      <c r="M97" s="35">
        <v>19</v>
      </c>
      <c r="N97" s="30">
        <v>232</v>
      </c>
      <c r="O97" s="30">
        <v>23</v>
      </c>
      <c r="P97" s="30">
        <v>19</v>
      </c>
      <c r="Q97" s="30">
        <v>0</v>
      </c>
      <c r="R97" s="35">
        <f t="shared" si="65"/>
        <v>274</v>
      </c>
      <c r="S97" s="35">
        <v>170</v>
      </c>
      <c r="T97" s="35">
        <v>1339</v>
      </c>
      <c r="U97" s="35">
        <v>365</v>
      </c>
    </row>
    <row r="98" spans="2:21" ht="13.5">
      <c r="B98" s="33">
        <v>37</v>
      </c>
      <c r="C98" s="34" t="s">
        <v>52</v>
      </c>
      <c r="D98" s="35">
        <v>6106</v>
      </c>
      <c r="E98" s="35">
        <v>5561</v>
      </c>
      <c r="F98" s="35">
        <v>490</v>
      </c>
      <c r="G98" s="36">
        <f t="shared" si="60"/>
        <v>0.08811364862434815</v>
      </c>
      <c r="H98" s="36"/>
      <c r="I98" s="36">
        <f t="shared" si="61"/>
        <v>2.9670922495953964</v>
      </c>
      <c r="J98" s="36"/>
      <c r="K98" s="35">
        <v>131</v>
      </c>
      <c r="L98" s="35">
        <v>16</v>
      </c>
      <c r="M98" s="35">
        <v>8</v>
      </c>
      <c r="N98" s="30">
        <v>131</v>
      </c>
      <c r="O98" s="30">
        <v>16</v>
      </c>
      <c r="P98" s="30">
        <v>8</v>
      </c>
      <c r="Q98" s="30">
        <v>10</v>
      </c>
      <c r="R98" s="35">
        <f t="shared" si="65"/>
        <v>165</v>
      </c>
      <c r="S98" s="35">
        <v>58</v>
      </c>
      <c r="T98" s="35">
        <v>564</v>
      </c>
      <c r="U98" s="35">
        <v>44</v>
      </c>
    </row>
    <row r="99" spans="1:22" s="38" customFormat="1" ht="13.5">
      <c r="A99" s="1"/>
      <c r="B99" s="33">
        <v>38</v>
      </c>
      <c r="C99" s="34" t="s">
        <v>53</v>
      </c>
      <c r="D99" s="35">
        <v>8460</v>
      </c>
      <c r="E99" s="35">
        <v>7440</v>
      </c>
      <c r="F99" s="35">
        <v>827</v>
      </c>
      <c r="G99" s="36">
        <f t="shared" si="60"/>
        <v>0.11115591397849463</v>
      </c>
      <c r="H99" s="36"/>
      <c r="I99" s="36">
        <f t="shared" si="61"/>
        <v>4.260752688172043</v>
      </c>
      <c r="J99" s="36"/>
      <c r="K99" s="35">
        <v>206</v>
      </c>
      <c r="L99" s="35">
        <v>34</v>
      </c>
      <c r="M99" s="35">
        <v>35</v>
      </c>
      <c r="N99" s="30">
        <v>206</v>
      </c>
      <c r="O99" s="30">
        <v>34</v>
      </c>
      <c r="P99" s="30">
        <v>35</v>
      </c>
      <c r="Q99" s="30">
        <v>42</v>
      </c>
      <c r="R99" s="35">
        <f t="shared" si="65"/>
        <v>317</v>
      </c>
      <c r="S99" s="35">
        <v>36</v>
      </c>
      <c r="T99" s="35">
        <v>916</v>
      </c>
      <c r="U99" s="35">
        <v>221</v>
      </c>
      <c r="V99" s="1"/>
    </row>
    <row r="100" spans="2:21" ht="13.5">
      <c r="B100" s="33">
        <v>39</v>
      </c>
      <c r="C100" s="29" t="s">
        <v>54</v>
      </c>
      <c r="D100" s="35">
        <v>3638</v>
      </c>
      <c r="E100" s="35">
        <v>3082</v>
      </c>
      <c r="F100" s="35">
        <v>455</v>
      </c>
      <c r="G100" s="36">
        <f t="shared" si="60"/>
        <v>0.14763140817650877</v>
      </c>
      <c r="H100" s="36"/>
      <c r="I100" s="36">
        <f t="shared" si="61"/>
        <v>4.477611940298507</v>
      </c>
      <c r="J100" s="36"/>
      <c r="K100" s="35">
        <v>116</v>
      </c>
      <c r="L100" s="35">
        <v>15</v>
      </c>
      <c r="M100" s="35">
        <v>6</v>
      </c>
      <c r="N100" s="30">
        <v>116</v>
      </c>
      <c r="O100" s="30">
        <v>15</v>
      </c>
      <c r="P100" s="30">
        <v>6</v>
      </c>
      <c r="Q100" s="30">
        <v>1</v>
      </c>
      <c r="R100" s="35">
        <f t="shared" si="65"/>
        <v>138</v>
      </c>
      <c r="S100" s="35">
        <v>46</v>
      </c>
      <c r="T100" s="35">
        <v>431</v>
      </c>
      <c r="U100" s="35">
        <v>48</v>
      </c>
    </row>
    <row r="101" spans="2:21" ht="13.5">
      <c r="B101" s="33">
        <v>40</v>
      </c>
      <c r="C101" s="34" t="s">
        <v>55</v>
      </c>
      <c r="D101" s="35">
        <v>24175</v>
      </c>
      <c r="E101" s="35">
        <v>20752</v>
      </c>
      <c r="F101" s="35">
        <v>3217</v>
      </c>
      <c r="G101" s="36">
        <f t="shared" si="60"/>
        <v>0.15502120277563608</v>
      </c>
      <c r="H101" s="36"/>
      <c r="I101" s="36">
        <f t="shared" si="61"/>
        <v>4.6067848882035465</v>
      </c>
      <c r="J101" s="36"/>
      <c r="K101" s="35">
        <v>764</v>
      </c>
      <c r="L101" s="35">
        <v>139</v>
      </c>
      <c r="M101" s="35">
        <v>53</v>
      </c>
      <c r="N101" s="30">
        <v>764</v>
      </c>
      <c r="O101" s="30">
        <v>139</v>
      </c>
      <c r="P101" s="30">
        <v>53</v>
      </c>
      <c r="Q101" s="30">
        <v>0</v>
      </c>
      <c r="R101" s="35">
        <f t="shared" si="65"/>
        <v>956</v>
      </c>
      <c r="S101" s="35">
        <v>283</v>
      </c>
      <c r="T101" s="35">
        <v>1802</v>
      </c>
      <c r="U101" s="35">
        <v>373</v>
      </c>
    </row>
    <row r="102" spans="2:21" ht="13.5">
      <c r="B102" s="33">
        <v>41</v>
      </c>
      <c r="C102" s="34" t="s">
        <v>56</v>
      </c>
      <c r="D102" s="35">
        <v>8649</v>
      </c>
      <c r="E102" s="35">
        <v>8066</v>
      </c>
      <c r="F102" s="35">
        <v>1148</v>
      </c>
      <c r="G102" s="36">
        <f t="shared" si="60"/>
        <v>0.1423258120505827</v>
      </c>
      <c r="H102" s="36"/>
      <c r="I102" s="36">
        <f t="shared" si="61"/>
        <v>4.723530870319862</v>
      </c>
      <c r="J102" s="36"/>
      <c r="K102" s="35">
        <v>307</v>
      </c>
      <c r="L102" s="35">
        <v>53</v>
      </c>
      <c r="M102" s="35">
        <v>21</v>
      </c>
      <c r="N102" s="30">
        <v>307</v>
      </c>
      <c r="O102" s="30">
        <v>53</v>
      </c>
      <c r="P102" s="30">
        <v>21</v>
      </c>
      <c r="Q102" s="30">
        <v>0</v>
      </c>
      <c r="R102" s="35">
        <f t="shared" si="65"/>
        <v>381</v>
      </c>
      <c r="S102" s="35">
        <v>92</v>
      </c>
      <c r="T102" s="35">
        <v>1423</v>
      </c>
      <c r="U102" s="35">
        <v>198</v>
      </c>
    </row>
    <row r="103" spans="2:21" ht="13.5">
      <c r="B103" s="33">
        <v>42</v>
      </c>
      <c r="C103" s="34" t="s">
        <v>57</v>
      </c>
      <c r="D103" s="35">
        <v>8174</v>
      </c>
      <c r="E103" s="35">
        <v>7608</v>
      </c>
      <c r="F103" s="35">
        <v>2714</v>
      </c>
      <c r="G103" s="36">
        <f t="shared" si="60"/>
        <v>0.3567297581493165</v>
      </c>
      <c r="H103" s="36"/>
      <c r="I103" s="36">
        <f t="shared" si="61"/>
        <v>7.531545741324922</v>
      </c>
      <c r="J103" s="36"/>
      <c r="K103" s="35">
        <v>470</v>
      </c>
      <c r="L103" s="35">
        <v>75</v>
      </c>
      <c r="M103" s="35">
        <v>28</v>
      </c>
      <c r="N103" s="30">
        <v>470</v>
      </c>
      <c r="O103" s="30">
        <v>75</v>
      </c>
      <c r="P103" s="30">
        <v>28</v>
      </c>
      <c r="Q103" s="30">
        <v>0</v>
      </c>
      <c r="R103" s="35">
        <f t="shared" si="65"/>
        <v>573</v>
      </c>
      <c r="S103" s="35">
        <v>69</v>
      </c>
      <c r="T103" s="35">
        <v>699</v>
      </c>
      <c r="U103" s="35">
        <v>114</v>
      </c>
    </row>
    <row r="104" spans="2:21" ht="13.5">
      <c r="B104" s="33">
        <v>43</v>
      </c>
      <c r="C104" s="34" t="s">
        <v>58</v>
      </c>
      <c r="D104" s="35">
        <v>10201</v>
      </c>
      <c r="E104" s="35">
        <v>9717</v>
      </c>
      <c r="F104" s="35">
        <v>1695</v>
      </c>
      <c r="G104" s="36">
        <f t="shared" si="60"/>
        <v>0.1744365544921272</v>
      </c>
      <c r="H104" s="36"/>
      <c r="I104" s="36">
        <f t="shared" si="61"/>
        <v>5.649891941957394</v>
      </c>
      <c r="J104" s="36"/>
      <c r="K104" s="35">
        <v>461</v>
      </c>
      <c r="L104" s="35">
        <v>57</v>
      </c>
      <c r="M104" s="35">
        <v>28</v>
      </c>
      <c r="N104" s="30">
        <v>461</v>
      </c>
      <c r="O104" s="30">
        <v>57</v>
      </c>
      <c r="P104" s="30">
        <v>28</v>
      </c>
      <c r="Q104" s="30">
        <v>3</v>
      </c>
      <c r="R104" s="35">
        <f t="shared" si="65"/>
        <v>549</v>
      </c>
      <c r="S104" s="35">
        <v>104</v>
      </c>
      <c r="T104" s="35">
        <v>1078</v>
      </c>
      <c r="U104" s="35">
        <v>168</v>
      </c>
    </row>
    <row r="105" spans="1:22" s="32" customFormat="1" ht="13.5">
      <c r="A105" s="3"/>
      <c r="B105" s="28">
        <v>44</v>
      </c>
      <c r="C105" s="29" t="s">
        <v>59</v>
      </c>
      <c r="D105" s="30">
        <v>6244</v>
      </c>
      <c r="E105" s="30">
        <v>5208</v>
      </c>
      <c r="F105" s="30">
        <v>789</v>
      </c>
      <c r="G105" s="31">
        <f t="shared" si="60"/>
        <v>0.15149769585253456</v>
      </c>
      <c r="H105" s="31"/>
      <c r="I105" s="31">
        <f t="shared" si="61"/>
        <v>4.973118279569892</v>
      </c>
      <c r="J105" s="31"/>
      <c r="K105" s="30">
        <v>225</v>
      </c>
      <c r="L105" s="30">
        <v>25</v>
      </c>
      <c r="M105" s="30">
        <v>9</v>
      </c>
      <c r="N105" s="30">
        <v>225</v>
      </c>
      <c r="O105" s="30">
        <v>25</v>
      </c>
      <c r="P105" s="30">
        <v>9</v>
      </c>
      <c r="Q105" s="30">
        <v>0</v>
      </c>
      <c r="R105" s="30">
        <v>259</v>
      </c>
      <c r="S105" s="30">
        <v>32</v>
      </c>
      <c r="T105" s="30">
        <v>365</v>
      </c>
      <c r="U105" s="30">
        <v>31</v>
      </c>
      <c r="V105" s="3"/>
    </row>
    <row r="106" spans="1:22" s="38" customFormat="1" ht="13.5">
      <c r="A106" s="1"/>
      <c r="B106" s="33">
        <v>45</v>
      </c>
      <c r="C106" s="34" t="s">
        <v>60</v>
      </c>
      <c r="D106" s="35">
        <v>7882</v>
      </c>
      <c r="E106" s="35">
        <v>6865</v>
      </c>
      <c r="F106" s="35">
        <v>1068</v>
      </c>
      <c r="G106" s="31">
        <f t="shared" si="60"/>
        <v>0.15557174071376548</v>
      </c>
      <c r="H106" s="31"/>
      <c r="I106" s="31">
        <f t="shared" si="61"/>
        <v>5.069191551347414</v>
      </c>
      <c r="J106" s="31"/>
      <c r="K106" s="35">
        <v>301</v>
      </c>
      <c r="L106" s="35">
        <v>24</v>
      </c>
      <c r="M106" s="35">
        <v>16</v>
      </c>
      <c r="N106" s="30">
        <v>301</v>
      </c>
      <c r="O106" s="30">
        <v>24</v>
      </c>
      <c r="P106" s="30">
        <v>16</v>
      </c>
      <c r="Q106" s="30">
        <v>7</v>
      </c>
      <c r="R106" s="35">
        <v>348</v>
      </c>
      <c r="S106" s="35">
        <v>39</v>
      </c>
      <c r="T106" s="35">
        <v>480</v>
      </c>
      <c r="U106" s="35">
        <v>58</v>
      </c>
      <c r="V106" s="1"/>
    </row>
    <row r="107" spans="2:21" ht="13.5">
      <c r="B107" s="33">
        <v>46</v>
      </c>
      <c r="C107" s="34" t="s">
        <v>61</v>
      </c>
      <c r="D107" s="35">
        <v>10791</v>
      </c>
      <c r="E107" s="35">
        <v>10003</v>
      </c>
      <c r="F107" s="35">
        <v>2113</v>
      </c>
      <c r="G107" s="36">
        <f t="shared" si="60"/>
        <v>0.2112366290112966</v>
      </c>
      <c r="H107" s="36"/>
      <c r="I107" s="36">
        <f t="shared" si="61"/>
        <v>6.857942617214835</v>
      </c>
      <c r="J107" s="36"/>
      <c r="K107" s="35">
        <v>557</v>
      </c>
      <c r="L107" s="35">
        <v>84</v>
      </c>
      <c r="M107" s="35">
        <v>45</v>
      </c>
      <c r="N107" s="30">
        <v>557</v>
      </c>
      <c r="O107" s="30">
        <v>84</v>
      </c>
      <c r="P107" s="30">
        <v>45</v>
      </c>
      <c r="Q107" s="30">
        <v>0</v>
      </c>
      <c r="R107" s="35">
        <f>SUM(N107:Q107)</f>
        <v>686</v>
      </c>
      <c r="S107" s="35">
        <v>37</v>
      </c>
      <c r="T107" s="35">
        <v>717</v>
      </c>
      <c r="U107" s="35">
        <v>26</v>
      </c>
    </row>
    <row r="108" spans="2:21" ht="13.5">
      <c r="B108" s="33">
        <v>47</v>
      </c>
      <c r="C108" s="34" t="s">
        <v>62</v>
      </c>
      <c r="D108" s="35">
        <v>16833</v>
      </c>
      <c r="E108" s="35">
        <v>14018</v>
      </c>
      <c r="F108" s="35">
        <v>2980</v>
      </c>
      <c r="G108" s="36">
        <f t="shared" si="60"/>
        <v>0.21258382080182622</v>
      </c>
      <c r="H108" s="36"/>
      <c r="I108" s="36">
        <f t="shared" si="61"/>
        <v>7.012412612355543</v>
      </c>
      <c r="J108" s="36"/>
      <c r="K108" s="35">
        <v>779</v>
      </c>
      <c r="L108" s="35">
        <v>111</v>
      </c>
      <c r="M108" s="35">
        <v>47</v>
      </c>
      <c r="N108" s="30">
        <v>779</v>
      </c>
      <c r="O108" s="30">
        <v>111</v>
      </c>
      <c r="P108" s="30">
        <v>47</v>
      </c>
      <c r="Q108" s="30">
        <v>46</v>
      </c>
      <c r="R108" s="35">
        <v>983</v>
      </c>
      <c r="S108" s="35">
        <v>245</v>
      </c>
      <c r="T108" s="35">
        <v>1124</v>
      </c>
      <c r="U108" s="35">
        <v>199</v>
      </c>
    </row>
    <row r="109" spans="2:21" ht="13.5">
      <c r="B109" s="33"/>
      <c r="C109" s="34"/>
      <c r="D109" s="35"/>
      <c r="E109" s="35"/>
      <c r="F109" s="35"/>
      <c r="G109" s="36"/>
      <c r="H109" s="36"/>
      <c r="I109" s="36"/>
      <c r="J109" s="36"/>
      <c r="K109" s="35"/>
      <c r="L109" s="35"/>
      <c r="M109" s="35"/>
      <c r="N109" s="30"/>
      <c r="O109" s="30"/>
      <c r="P109" s="30"/>
      <c r="Q109" s="30"/>
      <c r="R109" s="35"/>
      <c r="S109" s="35"/>
      <c r="T109" s="35"/>
      <c r="U109" s="35"/>
    </row>
    <row r="110" spans="2:21" ht="13.5">
      <c r="B110" s="39"/>
      <c r="C110" s="40" t="s">
        <v>64</v>
      </c>
      <c r="D110" s="35">
        <f>SUM(D62:D108)</f>
        <v>762317</v>
      </c>
      <c r="E110" s="35">
        <f>SUM(E62:E108)</f>
        <v>700226</v>
      </c>
      <c r="F110" s="35">
        <f>SUM(F62:F108)</f>
        <v>84882</v>
      </c>
      <c r="G110" s="36">
        <f>F110/E110</f>
        <v>0.12122086297852408</v>
      </c>
      <c r="H110" s="36"/>
      <c r="I110" s="36">
        <f>R110/E110*100</f>
        <v>3.8806042620525374</v>
      </c>
      <c r="J110" s="36"/>
      <c r="K110" s="35">
        <f aca="true" t="shared" si="66" ref="K110:U110">SUM(K62:K108)</f>
        <v>22257</v>
      </c>
      <c r="L110" s="35">
        <f t="shared" si="66"/>
        <v>3036</v>
      </c>
      <c r="M110" s="35">
        <f t="shared" si="66"/>
        <v>1427</v>
      </c>
      <c r="N110" s="30">
        <f t="shared" si="66"/>
        <v>22257</v>
      </c>
      <c r="O110" s="41">
        <f t="shared" si="66"/>
        <v>3036</v>
      </c>
      <c r="P110" s="41">
        <f t="shared" si="66"/>
        <v>1427</v>
      </c>
      <c r="Q110" s="30">
        <f t="shared" si="66"/>
        <v>453</v>
      </c>
      <c r="R110" s="35">
        <f t="shared" si="66"/>
        <v>27173</v>
      </c>
      <c r="S110" s="35">
        <f t="shared" si="66"/>
        <v>10352</v>
      </c>
      <c r="T110" s="35">
        <f t="shared" si="66"/>
        <v>80173</v>
      </c>
      <c r="U110" s="35">
        <f t="shared" si="66"/>
        <v>22574</v>
      </c>
    </row>
    <row r="111" spans="2:21" ht="13.5">
      <c r="B111" s="39"/>
      <c r="C111" s="40"/>
      <c r="D111" s="35"/>
      <c r="E111" s="35"/>
      <c r="F111" s="35"/>
      <c r="G111" s="36"/>
      <c r="H111" s="36"/>
      <c r="I111" s="36"/>
      <c r="J111" s="36"/>
      <c r="K111" s="35"/>
      <c r="L111" s="35"/>
      <c r="M111" s="35"/>
      <c r="N111" s="30"/>
      <c r="O111" s="41"/>
      <c r="P111" s="41"/>
      <c r="Q111" s="30"/>
      <c r="R111" s="35"/>
      <c r="S111" s="35"/>
      <c r="T111" s="35"/>
      <c r="U111" s="35"/>
    </row>
    <row r="112" spans="2:21" ht="13.5">
      <c r="B112" s="39"/>
      <c r="C112" s="34" t="s">
        <v>65</v>
      </c>
      <c r="D112" s="35">
        <f>SUM(D110+D194)</f>
        <v>1184888</v>
      </c>
      <c r="E112" s="35">
        <f>SUM(E110+E194)</f>
        <v>1075680</v>
      </c>
      <c r="F112" s="35">
        <f>SUM(F110+F194)</f>
        <v>124073</v>
      </c>
      <c r="G112" s="36">
        <f>F112/E112</f>
        <v>0.11534378253755764</v>
      </c>
      <c r="H112" s="36"/>
      <c r="I112" s="36">
        <f>R112/E112*100</f>
        <v>3.715975011155734</v>
      </c>
      <c r="J112" s="36"/>
      <c r="K112" s="35">
        <f aca="true" t="shared" si="67" ref="K112:U112">SUM(K110+K194)</f>
        <v>213713</v>
      </c>
      <c r="L112" s="35">
        <f t="shared" si="67"/>
        <v>164675</v>
      </c>
      <c r="M112" s="35">
        <f t="shared" si="67"/>
        <v>10913</v>
      </c>
      <c r="N112" s="30">
        <f t="shared" si="67"/>
        <v>33097</v>
      </c>
      <c r="O112" s="41">
        <f t="shared" si="67"/>
        <v>4387</v>
      </c>
      <c r="P112" s="41">
        <f t="shared" si="67"/>
        <v>1975</v>
      </c>
      <c r="Q112" s="30">
        <f t="shared" si="67"/>
        <v>513</v>
      </c>
      <c r="R112" s="35">
        <f t="shared" si="67"/>
        <v>39972</v>
      </c>
      <c r="S112" s="35">
        <f t="shared" si="67"/>
        <v>32217</v>
      </c>
      <c r="T112" s="35">
        <f t="shared" si="67"/>
        <v>115887</v>
      </c>
      <c r="U112" s="35">
        <f t="shared" si="67"/>
        <v>38412</v>
      </c>
    </row>
    <row r="113" spans="2:21" ht="13.5">
      <c r="B113" s="4"/>
      <c r="C113" s="4"/>
      <c r="D113" s="42"/>
      <c r="E113" s="42"/>
      <c r="F113" s="42"/>
      <c r="G113" s="42"/>
      <c r="H113" s="42"/>
      <c r="I113" s="42"/>
      <c r="J113" s="42"/>
      <c r="K113" s="4"/>
      <c r="L113" s="4"/>
      <c r="M113" s="4"/>
      <c r="N113" s="43"/>
      <c r="O113" s="43"/>
      <c r="P113" s="43"/>
      <c r="Q113" s="43"/>
      <c r="R113" s="4"/>
      <c r="S113" s="4"/>
      <c r="T113" s="42"/>
      <c r="U113" s="42"/>
    </row>
    <row r="114" spans="2:5" ht="14.25">
      <c r="B114" s="5" t="s">
        <v>163</v>
      </c>
      <c r="C114" s="4"/>
      <c r="D114" s="4"/>
      <c r="E114" s="4"/>
    </row>
    <row r="115" spans="2:5" ht="14.25">
      <c r="B115" s="5"/>
      <c r="C115" s="4"/>
      <c r="D115" s="4"/>
      <c r="E115" s="4"/>
    </row>
    <row r="116" spans="2:21" ht="13.5" customHeight="1">
      <c r="B116" s="6"/>
      <c r="C116" s="7"/>
      <c r="D116" s="8" t="s">
        <v>1</v>
      </c>
      <c r="E116" s="8" t="s">
        <v>2</v>
      </c>
      <c r="F116" s="9" t="s">
        <v>67</v>
      </c>
      <c r="G116" s="63" t="s">
        <v>144</v>
      </c>
      <c r="H116" s="58"/>
      <c r="I116" s="63" t="s">
        <v>145</v>
      </c>
      <c r="J116" s="58"/>
      <c r="K116" s="10" t="s">
        <v>3</v>
      </c>
      <c r="L116" s="11"/>
      <c r="M116" s="11"/>
      <c r="N116" s="12"/>
      <c r="O116" s="12"/>
      <c r="P116" s="12"/>
      <c r="Q116" s="12"/>
      <c r="R116" s="13"/>
      <c r="S116" s="14" t="s">
        <v>68</v>
      </c>
      <c r="T116" s="14" t="s">
        <v>4</v>
      </c>
      <c r="U116" s="15" t="s">
        <v>5</v>
      </c>
    </row>
    <row r="117" spans="2:21" ht="13.5">
      <c r="B117" s="17"/>
      <c r="C117" s="18"/>
      <c r="D117" s="19" t="s">
        <v>6</v>
      </c>
      <c r="E117" s="19" t="s">
        <v>6</v>
      </c>
      <c r="F117" s="20" t="s">
        <v>7</v>
      </c>
      <c r="G117" s="67"/>
      <c r="H117" s="59"/>
      <c r="I117" s="67"/>
      <c r="J117" s="59"/>
      <c r="K117" s="21" t="s">
        <v>8</v>
      </c>
      <c r="L117" s="21" t="s">
        <v>9</v>
      </c>
      <c r="M117" s="21" t="s">
        <v>10</v>
      </c>
      <c r="N117" s="22" t="s">
        <v>11</v>
      </c>
      <c r="O117" s="22" t="s">
        <v>12</v>
      </c>
      <c r="P117" s="22" t="s">
        <v>13</v>
      </c>
      <c r="Q117" s="23" t="s">
        <v>10</v>
      </c>
      <c r="R117" s="24" t="s">
        <v>14</v>
      </c>
      <c r="S117" s="25" t="s">
        <v>15</v>
      </c>
      <c r="T117" s="27"/>
      <c r="U117" s="27" t="s">
        <v>16</v>
      </c>
    </row>
    <row r="118" spans="2:21" ht="13.5">
      <c r="B118" s="44">
        <v>48</v>
      </c>
      <c r="C118" s="45" t="s">
        <v>69</v>
      </c>
      <c r="D118" s="46">
        <v>14952</v>
      </c>
      <c r="E118" s="46">
        <v>13584</v>
      </c>
      <c r="F118" s="46">
        <v>1588</v>
      </c>
      <c r="G118" s="47">
        <f aca="true" t="shared" si="68" ref="G118:G149">F118/E118</f>
        <v>0.11690223792697291</v>
      </c>
      <c r="H118" s="47"/>
      <c r="I118" s="47">
        <f aca="true" t="shared" si="69" ref="I118:I149">R118/E118*100</f>
        <v>3.732332155477032</v>
      </c>
      <c r="J118" s="47"/>
      <c r="K118" s="46">
        <v>9349</v>
      </c>
      <c r="L118" s="46">
        <v>3728</v>
      </c>
      <c r="M118" s="46">
        <v>0</v>
      </c>
      <c r="N118" s="48">
        <v>468</v>
      </c>
      <c r="O118" s="48">
        <v>30</v>
      </c>
      <c r="P118" s="48">
        <v>9</v>
      </c>
      <c r="Q118" s="48">
        <v>0</v>
      </c>
      <c r="R118" s="46">
        <f aca="true" t="shared" si="70" ref="R118:R131">SUM(N118:Q118)</f>
        <v>507</v>
      </c>
      <c r="S118" s="46">
        <v>115</v>
      </c>
      <c r="T118" s="46">
        <v>0</v>
      </c>
      <c r="U118" s="46">
        <v>0</v>
      </c>
    </row>
    <row r="119" spans="2:21" ht="13.5">
      <c r="B119" s="44">
        <f aca="true" t="shared" si="71" ref="B119:B150">B118+1</f>
        <v>49</v>
      </c>
      <c r="C119" s="45" t="s">
        <v>70</v>
      </c>
      <c r="D119" s="46">
        <v>10128</v>
      </c>
      <c r="E119" s="46">
        <v>9449</v>
      </c>
      <c r="F119" s="46">
        <v>1198</v>
      </c>
      <c r="G119" s="47">
        <f t="shared" si="68"/>
        <v>0.12678590327018732</v>
      </c>
      <c r="H119" s="47"/>
      <c r="I119" s="47">
        <f t="shared" si="69"/>
        <v>4.243835326489576</v>
      </c>
      <c r="J119" s="47"/>
      <c r="K119" s="46">
        <v>3181</v>
      </c>
      <c r="L119" s="46">
        <v>5867</v>
      </c>
      <c r="M119" s="46">
        <v>0</v>
      </c>
      <c r="N119" s="48">
        <v>360</v>
      </c>
      <c r="O119" s="48">
        <v>37</v>
      </c>
      <c r="P119" s="48">
        <v>4</v>
      </c>
      <c r="Q119" s="48">
        <v>0</v>
      </c>
      <c r="R119" s="46">
        <f t="shared" si="70"/>
        <v>401</v>
      </c>
      <c r="S119" s="46">
        <v>475</v>
      </c>
      <c r="T119" s="46">
        <v>785</v>
      </c>
      <c r="U119" s="46">
        <v>689</v>
      </c>
    </row>
    <row r="120" spans="2:21" ht="13.5">
      <c r="B120" s="44">
        <f t="shared" si="71"/>
        <v>50</v>
      </c>
      <c r="C120" s="45" t="s">
        <v>71</v>
      </c>
      <c r="D120" s="46">
        <v>8973</v>
      </c>
      <c r="E120" s="46">
        <v>8180</v>
      </c>
      <c r="F120" s="46">
        <v>1012</v>
      </c>
      <c r="G120" s="47">
        <f t="shared" si="68"/>
        <v>0.12371638141809291</v>
      </c>
      <c r="H120" s="47"/>
      <c r="I120" s="47">
        <f t="shared" si="69"/>
        <v>4.32762836185819</v>
      </c>
      <c r="J120" s="47"/>
      <c r="K120" s="46">
        <v>2548</v>
      </c>
      <c r="L120" s="46">
        <v>5278</v>
      </c>
      <c r="M120" s="46">
        <v>0</v>
      </c>
      <c r="N120" s="48">
        <v>307</v>
      </c>
      <c r="O120" s="48">
        <v>28</v>
      </c>
      <c r="P120" s="48">
        <v>19</v>
      </c>
      <c r="Q120" s="48">
        <v>0</v>
      </c>
      <c r="R120" s="46">
        <f t="shared" si="70"/>
        <v>354</v>
      </c>
      <c r="S120" s="46">
        <v>61</v>
      </c>
      <c r="T120" s="46">
        <v>436</v>
      </c>
      <c r="U120" s="46">
        <v>531</v>
      </c>
    </row>
    <row r="121" spans="2:21" ht="13.5">
      <c r="B121" s="44">
        <f t="shared" si="71"/>
        <v>51</v>
      </c>
      <c r="C121" s="45" t="s">
        <v>72</v>
      </c>
      <c r="D121" s="46">
        <v>33300</v>
      </c>
      <c r="E121" s="46">
        <v>31701</v>
      </c>
      <c r="F121" s="46">
        <v>2772</v>
      </c>
      <c r="G121" s="47">
        <f t="shared" si="68"/>
        <v>0.08744203652881613</v>
      </c>
      <c r="H121" s="47"/>
      <c r="I121" s="47">
        <f t="shared" si="69"/>
        <v>2.8958077032270277</v>
      </c>
      <c r="J121" s="47"/>
      <c r="K121" s="46">
        <v>26194</v>
      </c>
      <c r="L121" s="46">
        <v>4573</v>
      </c>
      <c r="M121" s="46">
        <v>16</v>
      </c>
      <c r="N121" s="48">
        <v>782</v>
      </c>
      <c r="O121" s="48">
        <v>92</v>
      </c>
      <c r="P121" s="48">
        <v>44</v>
      </c>
      <c r="Q121" s="48">
        <v>0</v>
      </c>
      <c r="R121" s="46">
        <f t="shared" si="70"/>
        <v>918</v>
      </c>
      <c r="S121" s="46">
        <v>2882</v>
      </c>
      <c r="T121" s="46">
        <v>3430</v>
      </c>
      <c r="U121" s="46">
        <v>1640</v>
      </c>
    </row>
    <row r="122" spans="2:21" ht="13.5">
      <c r="B122" s="44">
        <f t="shared" si="71"/>
        <v>52</v>
      </c>
      <c r="C122" s="45" t="s">
        <v>73</v>
      </c>
      <c r="D122" s="46">
        <v>13423</v>
      </c>
      <c r="E122" s="46">
        <v>11830</v>
      </c>
      <c r="F122" s="46">
        <v>1370</v>
      </c>
      <c r="G122" s="47">
        <f t="shared" si="68"/>
        <v>0.1158072696534235</v>
      </c>
      <c r="H122" s="47"/>
      <c r="I122" s="47">
        <f t="shared" si="69"/>
        <v>3.660185967878275</v>
      </c>
      <c r="J122" s="47"/>
      <c r="K122" s="46">
        <v>10315</v>
      </c>
      <c r="L122" s="46">
        <v>1082</v>
      </c>
      <c r="M122" s="46">
        <v>0</v>
      </c>
      <c r="N122" s="48">
        <v>382</v>
      </c>
      <c r="O122" s="48">
        <v>41</v>
      </c>
      <c r="P122" s="48">
        <v>10</v>
      </c>
      <c r="Q122" s="48">
        <v>0</v>
      </c>
      <c r="R122" s="46">
        <f t="shared" si="70"/>
        <v>433</v>
      </c>
      <c r="S122" s="46">
        <v>1153</v>
      </c>
      <c r="T122" s="46">
        <v>2244</v>
      </c>
      <c r="U122" s="46">
        <v>737</v>
      </c>
    </row>
    <row r="123" spans="2:21" ht="13.5">
      <c r="B123" s="44">
        <f t="shared" si="71"/>
        <v>53</v>
      </c>
      <c r="C123" s="45" t="s">
        <v>74</v>
      </c>
      <c r="D123" s="46">
        <v>20550</v>
      </c>
      <c r="E123" s="46">
        <v>19623</v>
      </c>
      <c r="F123" s="46">
        <v>1375</v>
      </c>
      <c r="G123" s="47">
        <f t="shared" si="68"/>
        <v>0.07007083524435612</v>
      </c>
      <c r="H123" s="47"/>
      <c r="I123" s="47">
        <f t="shared" si="69"/>
        <v>2.3187076389950567</v>
      </c>
      <c r="J123" s="47"/>
      <c r="K123" s="46">
        <v>15316</v>
      </c>
      <c r="L123" s="46">
        <v>3852</v>
      </c>
      <c r="M123" s="46">
        <v>0</v>
      </c>
      <c r="N123" s="48">
        <v>376</v>
      </c>
      <c r="O123" s="48">
        <v>55</v>
      </c>
      <c r="P123" s="48">
        <v>24</v>
      </c>
      <c r="Q123" s="3">
        <v>0</v>
      </c>
      <c r="R123" s="46">
        <f t="shared" si="70"/>
        <v>455</v>
      </c>
      <c r="S123" s="46">
        <v>134</v>
      </c>
      <c r="T123" s="46">
        <v>2428</v>
      </c>
      <c r="U123" s="46">
        <v>0</v>
      </c>
    </row>
    <row r="124" spans="2:21" ht="13.5">
      <c r="B124" s="44">
        <f t="shared" si="71"/>
        <v>54</v>
      </c>
      <c r="C124" s="45" t="s">
        <v>75</v>
      </c>
      <c r="D124" s="46">
        <v>12463</v>
      </c>
      <c r="E124" s="46">
        <v>11552</v>
      </c>
      <c r="F124" s="46">
        <v>630</v>
      </c>
      <c r="G124" s="47">
        <f t="shared" si="68"/>
        <v>0.05453601108033241</v>
      </c>
      <c r="H124" s="47"/>
      <c r="I124" s="47">
        <f t="shared" si="69"/>
        <v>1.7745844875346262</v>
      </c>
      <c r="J124" s="47"/>
      <c r="K124" s="46">
        <v>2708</v>
      </c>
      <c r="L124" s="46">
        <v>8639</v>
      </c>
      <c r="M124" s="46">
        <v>0</v>
      </c>
      <c r="N124" s="48">
        <v>184</v>
      </c>
      <c r="O124" s="48">
        <v>19</v>
      </c>
      <c r="P124" s="48">
        <v>2</v>
      </c>
      <c r="Q124" s="48">
        <v>0</v>
      </c>
      <c r="R124" s="46">
        <f t="shared" si="70"/>
        <v>205</v>
      </c>
      <c r="S124" s="46">
        <v>621</v>
      </c>
      <c r="T124" s="46">
        <v>671</v>
      </c>
      <c r="U124" s="46">
        <v>749</v>
      </c>
    </row>
    <row r="125" spans="2:21" ht="13.5">
      <c r="B125" s="44">
        <f t="shared" si="71"/>
        <v>55</v>
      </c>
      <c r="C125" s="45" t="s">
        <v>76</v>
      </c>
      <c r="D125" s="46">
        <v>24493</v>
      </c>
      <c r="E125" s="46">
        <v>20455</v>
      </c>
      <c r="F125" s="46">
        <v>1810</v>
      </c>
      <c r="G125" s="47">
        <f t="shared" si="68"/>
        <v>0.08848692251283305</v>
      </c>
      <c r="H125" s="47"/>
      <c r="I125" s="47">
        <f t="shared" si="69"/>
        <v>3.0701539965778535</v>
      </c>
      <c r="J125" s="47"/>
      <c r="K125" s="46">
        <v>5998</v>
      </c>
      <c r="L125" s="46">
        <v>13829</v>
      </c>
      <c r="M125" s="46">
        <v>0</v>
      </c>
      <c r="N125" s="48">
        <v>516</v>
      </c>
      <c r="O125" s="48">
        <v>76</v>
      </c>
      <c r="P125" s="48">
        <v>36</v>
      </c>
      <c r="Q125" s="48">
        <v>0</v>
      </c>
      <c r="R125" s="46">
        <f t="shared" si="70"/>
        <v>628</v>
      </c>
      <c r="S125" s="46">
        <v>1933</v>
      </c>
      <c r="T125" s="46">
        <v>2285</v>
      </c>
      <c r="U125" s="46">
        <v>771</v>
      </c>
    </row>
    <row r="126" spans="2:21" ht="13.5">
      <c r="B126" s="44">
        <f t="shared" si="71"/>
        <v>56</v>
      </c>
      <c r="C126" s="45" t="s">
        <v>77</v>
      </c>
      <c r="D126" s="46">
        <v>13076</v>
      </c>
      <c r="E126" s="46">
        <v>12477</v>
      </c>
      <c r="F126" s="46">
        <v>1027</v>
      </c>
      <c r="G126" s="47">
        <f t="shared" si="68"/>
        <v>0.08231145307365553</v>
      </c>
      <c r="H126" s="47"/>
      <c r="I126" s="47">
        <f t="shared" si="69"/>
        <v>2.7570730143463975</v>
      </c>
      <c r="J126" s="47"/>
      <c r="K126" s="46">
        <v>4000</v>
      </c>
      <c r="L126" s="46">
        <v>8133</v>
      </c>
      <c r="M126" s="46">
        <v>0</v>
      </c>
      <c r="N126" s="48">
        <v>279</v>
      </c>
      <c r="O126" s="48">
        <v>44</v>
      </c>
      <c r="P126" s="48">
        <v>21</v>
      </c>
      <c r="Q126" s="48">
        <v>0</v>
      </c>
      <c r="R126" s="46">
        <f t="shared" si="70"/>
        <v>344</v>
      </c>
      <c r="S126" s="46">
        <v>554</v>
      </c>
      <c r="T126" s="46">
        <v>1443</v>
      </c>
      <c r="U126" s="46">
        <v>563</v>
      </c>
    </row>
    <row r="127" spans="2:21" ht="13.5">
      <c r="B127" s="44">
        <f t="shared" si="71"/>
        <v>57</v>
      </c>
      <c r="C127" s="45" t="s">
        <v>78</v>
      </c>
      <c r="D127" s="46">
        <v>11746</v>
      </c>
      <c r="E127" s="46">
        <v>10492</v>
      </c>
      <c r="F127" s="46">
        <v>722</v>
      </c>
      <c r="G127" s="47">
        <f t="shared" si="68"/>
        <v>0.0688143347312238</v>
      </c>
      <c r="H127" s="47"/>
      <c r="I127" s="47">
        <f t="shared" si="69"/>
        <v>2.459016393442623</v>
      </c>
      <c r="J127" s="47"/>
      <c r="K127" s="46">
        <v>6075</v>
      </c>
      <c r="L127" s="46">
        <v>4159</v>
      </c>
      <c r="M127" s="46">
        <v>0</v>
      </c>
      <c r="N127" s="48">
        <v>240</v>
      </c>
      <c r="O127" s="48">
        <v>14</v>
      </c>
      <c r="P127" s="48">
        <v>4</v>
      </c>
      <c r="Q127" s="48">
        <v>0</v>
      </c>
      <c r="R127" s="46">
        <f t="shared" si="70"/>
        <v>258</v>
      </c>
      <c r="S127" s="46">
        <v>159</v>
      </c>
      <c r="T127" s="46">
        <v>859</v>
      </c>
      <c r="U127" s="46">
        <v>51</v>
      </c>
    </row>
    <row r="128" spans="2:21" ht="13.5">
      <c r="B128" s="44">
        <f t="shared" si="71"/>
        <v>58</v>
      </c>
      <c r="C128" s="45" t="s">
        <v>79</v>
      </c>
      <c r="D128" s="46">
        <v>9002</v>
      </c>
      <c r="E128" s="46">
        <v>5287</v>
      </c>
      <c r="F128" s="46">
        <v>1231</v>
      </c>
      <c r="G128" s="47">
        <f t="shared" si="68"/>
        <v>0.23283525628901078</v>
      </c>
      <c r="H128" s="47"/>
      <c r="I128" s="47">
        <f t="shared" si="69"/>
        <v>7.395498392282958</v>
      </c>
      <c r="J128" s="47"/>
      <c r="K128" s="46">
        <v>4195</v>
      </c>
      <c r="L128" s="46">
        <v>701</v>
      </c>
      <c r="M128" s="46">
        <v>0</v>
      </c>
      <c r="N128" s="48">
        <v>307</v>
      </c>
      <c r="O128" s="48">
        <v>57</v>
      </c>
      <c r="P128" s="48">
        <v>27</v>
      </c>
      <c r="Q128" s="48">
        <v>0</v>
      </c>
      <c r="R128" s="46">
        <f t="shared" si="70"/>
        <v>391</v>
      </c>
      <c r="S128" s="46">
        <v>343</v>
      </c>
      <c r="T128" s="46">
        <v>237</v>
      </c>
      <c r="U128" s="46">
        <v>0</v>
      </c>
    </row>
    <row r="129" spans="2:21" ht="13.5">
      <c r="B129" s="44">
        <f t="shared" si="71"/>
        <v>59</v>
      </c>
      <c r="C129" s="45" t="s">
        <v>80</v>
      </c>
      <c r="D129" s="46">
        <v>13135</v>
      </c>
      <c r="E129" s="46">
        <v>12337</v>
      </c>
      <c r="F129" s="48">
        <v>1834</v>
      </c>
      <c r="G129" s="47">
        <f t="shared" si="68"/>
        <v>0.14865850693037205</v>
      </c>
      <c r="H129" s="47"/>
      <c r="I129" s="47">
        <f t="shared" si="69"/>
        <v>4.2960201021317985</v>
      </c>
      <c r="J129" s="47"/>
      <c r="K129" s="46">
        <v>9080</v>
      </c>
      <c r="L129" s="46">
        <v>2724</v>
      </c>
      <c r="M129" s="46">
        <v>3</v>
      </c>
      <c r="N129" s="48">
        <v>464</v>
      </c>
      <c r="O129" s="48">
        <v>50</v>
      </c>
      <c r="P129" s="48">
        <v>16</v>
      </c>
      <c r="Q129" s="48">
        <v>0</v>
      </c>
      <c r="R129" s="46">
        <f t="shared" si="70"/>
        <v>530</v>
      </c>
      <c r="S129" s="46">
        <v>416</v>
      </c>
      <c r="T129" s="46">
        <v>791</v>
      </c>
      <c r="U129" s="46">
        <v>390</v>
      </c>
    </row>
    <row r="130" spans="1:22" s="32" customFormat="1" ht="13.5">
      <c r="A130" s="3"/>
      <c r="B130" s="44">
        <f t="shared" si="71"/>
        <v>60</v>
      </c>
      <c r="C130" s="45" t="s">
        <v>81</v>
      </c>
      <c r="D130" s="48">
        <v>2834</v>
      </c>
      <c r="E130" s="48">
        <v>2552</v>
      </c>
      <c r="F130" s="48">
        <v>378</v>
      </c>
      <c r="G130" s="49">
        <f t="shared" si="68"/>
        <v>0.1481191222570533</v>
      </c>
      <c r="H130" s="49"/>
      <c r="I130" s="49">
        <f t="shared" si="69"/>
        <v>4.310344827586207</v>
      </c>
      <c r="J130" s="49"/>
      <c r="K130" s="48">
        <v>2172</v>
      </c>
      <c r="L130" s="48">
        <v>265</v>
      </c>
      <c r="M130" s="48">
        <v>5</v>
      </c>
      <c r="N130" s="48">
        <v>96</v>
      </c>
      <c r="O130" s="48">
        <v>10</v>
      </c>
      <c r="P130" s="48">
        <v>4</v>
      </c>
      <c r="Q130" s="48">
        <v>0</v>
      </c>
      <c r="R130" s="48">
        <f t="shared" si="70"/>
        <v>110</v>
      </c>
      <c r="S130" s="48">
        <v>65</v>
      </c>
      <c r="T130" s="48">
        <v>71</v>
      </c>
      <c r="U130" s="48">
        <v>2</v>
      </c>
      <c r="V130" s="3"/>
    </row>
    <row r="131" spans="2:21" ht="13.5">
      <c r="B131" s="44">
        <f t="shared" si="71"/>
        <v>61</v>
      </c>
      <c r="C131" s="45" t="s">
        <v>82</v>
      </c>
      <c r="D131" s="46">
        <v>2716</v>
      </c>
      <c r="E131" s="46">
        <v>2568</v>
      </c>
      <c r="F131" s="46">
        <v>500</v>
      </c>
      <c r="G131" s="47">
        <f t="shared" si="68"/>
        <v>0.19470404984423675</v>
      </c>
      <c r="H131" s="47"/>
      <c r="I131" s="47">
        <f t="shared" si="69"/>
        <v>5.763239875389408</v>
      </c>
      <c r="J131" s="47"/>
      <c r="K131" s="46">
        <v>1928</v>
      </c>
      <c r="L131" s="46">
        <v>492</v>
      </c>
      <c r="M131" s="46">
        <v>0</v>
      </c>
      <c r="N131" s="48">
        <v>125</v>
      </c>
      <c r="O131" s="48">
        <v>11</v>
      </c>
      <c r="P131" s="48">
        <v>12</v>
      </c>
      <c r="Q131" s="48">
        <v>0</v>
      </c>
      <c r="R131" s="46">
        <f t="shared" si="70"/>
        <v>148</v>
      </c>
      <c r="S131" s="46">
        <v>116</v>
      </c>
      <c r="T131" s="46">
        <v>216</v>
      </c>
      <c r="U131" s="46">
        <v>102</v>
      </c>
    </row>
    <row r="132" spans="2:21" ht="13.5">
      <c r="B132" s="44">
        <f t="shared" si="71"/>
        <v>62</v>
      </c>
      <c r="C132" s="45" t="s">
        <v>83</v>
      </c>
      <c r="D132" s="46">
        <v>3542</v>
      </c>
      <c r="E132" s="46">
        <v>3329</v>
      </c>
      <c r="F132" s="46">
        <v>566</v>
      </c>
      <c r="G132" s="47">
        <f t="shared" si="68"/>
        <v>0.1700210273355362</v>
      </c>
      <c r="H132" s="47"/>
      <c r="I132" s="47">
        <f t="shared" si="69"/>
        <v>5.527185340943226</v>
      </c>
      <c r="J132" s="47"/>
      <c r="K132" s="46">
        <v>805</v>
      </c>
      <c r="L132" s="46">
        <v>2329</v>
      </c>
      <c r="M132" s="46">
        <v>11</v>
      </c>
      <c r="N132" s="48">
        <v>158</v>
      </c>
      <c r="O132" s="48">
        <v>20</v>
      </c>
      <c r="P132" s="48">
        <v>6</v>
      </c>
      <c r="Q132" s="48">
        <v>0</v>
      </c>
      <c r="R132" s="46">
        <v>184</v>
      </c>
      <c r="S132" s="46">
        <v>572</v>
      </c>
      <c r="T132" s="46">
        <v>569</v>
      </c>
      <c r="U132" s="46">
        <v>182</v>
      </c>
    </row>
    <row r="133" spans="2:21" ht="13.5">
      <c r="B133" s="44">
        <f t="shared" si="71"/>
        <v>63</v>
      </c>
      <c r="C133" s="45" t="s">
        <v>84</v>
      </c>
      <c r="D133" s="46">
        <v>3450</v>
      </c>
      <c r="E133" s="46">
        <v>3163</v>
      </c>
      <c r="F133" s="46">
        <v>370</v>
      </c>
      <c r="G133" s="47">
        <f t="shared" si="68"/>
        <v>0.11697755295605437</v>
      </c>
      <c r="H133" s="47"/>
      <c r="I133" s="47">
        <f t="shared" si="69"/>
        <v>3.8254821372115084</v>
      </c>
      <c r="J133" s="47"/>
      <c r="K133" s="46">
        <v>2483</v>
      </c>
      <c r="L133" s="46">
        <v>545</v>
      </c>
      <c r="M133" s="46">
        <v>0</v>
      </c>
      <c r="N133" s="48">
        <v>105</v>
      </c>
      <c r="O133" s="48">
        <v>13</v>
      </c>
      <c r="P133" s="48">
        <v>3</v>
      </c>
      <c r="Q133" s="48">
        <v>0</v>
      </c>
      <c r="R133" s="46">
        <v>121</v>
      </c>
      <c r="S133" s="46">
        <v>79</v>
      </c>
      <c r="T133" s="46">
        <v>205</v>
      </c>
      <c r="U133" s="46">
        <v>19</v>
      </c>
    </row>
    <row r="134" spans="2:21" ht="13.5">
      <c r="B134" s="44">
        <f t="shared" si="71"/>
        <v>64</v>
      </c>
      <c r="C134" s="45" t="s">
        <v>85</v>
      </c>
      <c r="D134" s="46">
        <v>4854</v>
      </c>
      <c r="E134" s="46">
        <v>4572</v>
      </c>
      <c r="F134" s="46">
        <v>609</v>
      </c>
      <c r="G134" s="47">
        <f t="shared" si="68"/>
        <v>0.1332020997375328</v>
      </c>
      <c r="H134" s="47"/>
      <c r="I134" s="47">
        <f t="shared" si="69"/>
        <v>3.608923884514436</v>
      </c>
      <c r="J134" s="47"/>
      <c r="K134" s="46">
        <v>3323</v>
      </c>
      <c r="L134" s="46">
        <v>1084</v>
      </c>
      <c r="M134" s="46">
        <v>0</v>
      </c>
      <c r="N134" s="48">
        <v>143</v>
      </c>
      <c r="O134" s="48">
        <v>14</v>
      </c>
      <c r="P134" s="48">
        <v>8</v>
      </c>
      <c r="Q134" s="48">
        <v>0</v>
      </c>
      <c r="R134" s="46">
        <f aca="true" t="shared" si="72" ref="R134:R149">SUM(N134:Q134)</f>
        <v>165</v>
      </c>
      <c r="S134" s="46">
        <v>371</v>
      </c>
      <c r="T134" s="46">
        <v>241</v>
      </c>
      <c r="U134" s="46">
        <v>370</v>
      </c>
    </row>
    <row r="135" spans="2:21" ht="13.5">
      <c r="B135" s="44">
        <f t="shared" si="71"/>
        <v>65</v>
      </c>
      <c r="C135" s="45" t="s">
        <v>148</v>
      </c>
      <c r="D135" s="46">
        <v>3786</v>
      </c>
      <c r="E135" s="46">
        <v>3672</v>
      </c>
      <c r="F135" s="48">
        <v>536</v>
      </c>
      <c r="G135" s="47">
        <f t="shared" si="68"/>
        <v>0.14596949891067537</v>
      </c>
      <c r="H135" s="47"/>
      <c r="I135" s="47">
        <f t="shared" si="69"/>
        <v>4.357298474945534</v>
      </c>
      <c r="J135" s="47"/>
      <c r="K135" s="48">
        <v>1029</v>
      </c>
      <c r="L135" s="48">
        <v>2483</v>
      </c>
      <c r="M135" s="48">
        <v>0</v>
      </c>
      <c r="N135" s="48">
        <v>131</v>
      </c>
      <c r="O135" s="48">
        <v>17</v>
      </c>
      <c r="P135" s="48">
        <v>12</v>
      </c>
      <c r="Q135" s="48">
        <v>0</v>
      </c>
      <c r="R135" s="46">
        <f t="shared" si="72"/>
        <v>160</v>
      </c>
      <c r="S135" s="46">
        <v>671</v>
      </c>
      <c r="T135" s="46">
        <v>960</v>
      </c>
      <c r="U135" s="46">
        <v>307</v>
      </c>
    </row>
    <row r="136" spans="2:21" ht="13.5">
      <c r="B136" s="44">
        <f t="shared" si="71"/>
        <v>66</v>
      </c>
      <c r="C136" s="45" t="s">
        <v>86</v>
      </c>
      <c r="D136" s="46">
        <v>4722</v>
      </c>
      <c r="E136" s="46">
        <v>4476</v>
      </c>
      <c r="F136" s="46">
        <v>263</v>
      </c>
      <c r="G136" s="47">
        <f t="shared" si="68"/>
        <v>0.058757819481680074</v>
      </c>
      <c r="H136" s="47"/>
      <c r="I136" s="47">
        <f t="shared" si="69"/>
        <v>2.3458445040214477</v>
      </c>
      <c r="J136" s="47"/>
      <c r="K136" s="46">
        <v>1380</v>
      </c>
      <c r="L136" s="46">
        <v>2991</v>
      </c>
      <c r="M136" s="46">
        <v>0</v>
      </c>
      <c r="N136" s="48">
        <v>95</v>
      </c>
      <c r="O136" s="48">
        <v>8</v>
      </c>
      <c r="P136" s="48">
        <v>2</v>
      </c>
      <c r="Q136" s="48">
        <v>0</v>
      </c>
      <c r="R136" s="46">
        <f t="shared" si="72"/>
        <v>105</v>
      </c>
      <c r="S136" s="46">
        <v>40</v>
      </c>
      <c r="T136" s="46">
        <v>103</v>
      </c>
      <c r="U136" s="46">
        <v>131</v>
      </c>
    </row>
    <row r="137" spans="2:21" ht="13.5">
      <c r="B137" s="44">
        <f t="shared" si="71"/>
        <v>67</v>
      </c>
      <c r="C137" s="45" t="s">
        <v>87</v>
      </c>
      <c r="D137" s="46">
        <v>3123</v>
      </c>
      <c r="E137" s="46">
        <v>2977</v>
      </c>
      <c r="F137" s="46">
        <v>289</v>
      </c>
      <c r="G137" s="47">
        <f t="shared" si="68"/>
        <v>0.09707759489418878</v>
      </c>
      <c r="H137" s="47"/>
      <c r="I137" s="47">
        <f t="shared" si="69"/>
        <v>3.29190460194827</v>
      </c>
      <c r="J137" s="47"/>
      <c r="K137" s="46">
        <v>1287</v>
      </c>
      <c r="L137" s="46">
        <v>1592</v>
      </c>
      <c r="M137" s="46">
        <v>0</v>
      </c>
      <c r="N137" s="48">
        <v>83</v>
      </c>
      <c r="O137" s="48">
        <v>12</v>
      </c>
      <c r="P137" s="48">
        <v>3</v>
      </c>
      <c r="Q137" s="48">
        <v>0</v>
      </c>
      <c r="R137" s="46">
        <f t="shared" si="72"/>
        <v>98</v>
      </c>
      <c r="S137" s="46">
        <v>168</v>
      </c>
      <c r="T137" s="46">
        <v>143</v>
      </c>
      <c r="U137" s="46">
        <v>159</v>
      </c>
    </row>
    <row r="138" spans="2:21" ht="13.5">
      <c r="B138" s="44">
        <f t="shared" si="71"/>
        <v>68</v>
      </c>
      <c r="C138" s="45" t="s">
        <v>88</v>
      </c>
      <c r="D138" s="46">
        <v>4635</v>
      </c>
      <c r="E138" s="46">
        <v>4404</v>
      </c>
      <c r="F138" s="46">
        <v>393</v>
      </c>
      <c r="G138" s="47">
        <f t="shared" si="68"/>
        <v>0.08923705722070845</v>
      </c>
      <c r="H138" s="47"/>
      <c r="I138" s="47">
        <f t="shared" si="69"/>
        <v>3.4287011807447776</v>
      </c>
      <c r="J138" s="47"/>
      <c r="K138" s="46">
        <v>612</v>
      </c>
      <c r="L138" s="46">
        <v>3641</v>
      </c>
      <c r="M138" s="46">
        <v>0</v>
      </c>
      <c r="N138" s="48">
        <v>141</v>
      </c>
      <c r="O138" s="48">
        <v>7</v>
      </c>
      <c r="P138" s="48">
        <v>3</v>
      </c>
      <c r="Q138" s="48">
        <v>0</v>
      </c>
      <c r="R138" s="46">
        <f t="shared" si="72"/>
        <v>151</v>
      </c>
      <c r="S138" s="46">
        <v>220</v>
      </c>
      <c r="T138" s="46">
        <v>236</v>
      </c>
      <c r="U138" s="46">
        <v>237</v>
      </c>
    </row>
    <row r="139" spans="2:21" ht="13.5">
      <c r="B139" s="44">
        <f t="shared" si="71"/>
        <v>69</v>
      </c>
      <c r="C139" s="45" t="s">
        <v>89</v>
      </c>
      <c r="D139" s="46">
        <v>3812</v>
      </c>
      <c r="E139" s="46">
        <v>3466</v>
      </c>
      <c r="F139" s="46">
        <v>475</v>
      </c>
      <c r="G139" s="47">
        <f t="shared" si="68"/>
        <v>0.1370455856895557</v>
      </c>
      <c r="H139" s="47"/>
      <c r="I139" s="47">
        <f t="shared" si="69"/>
        <v>4.67397576457011</v>
      </c>
      <c r="J139" s="47"/>
      <c r="K139" s="46">
        <v>375</v>
      </c>
      <c r="L139" s="46">
        <v>2929</v>
      </c>
      <c r="M139" s="46">
        <v>0</v>
      </c>
      <c r="N139" s="48">
        <v>141</v>
      </c>
      <c r="O139" s="48">
        <v>15</v>
      </c>
      <c r="P139" s="48">
        <v>6</v>
      </c>
      <c r="Q139" s="48">
        <v>0</v>
      </c>
      <c r="R139" s="46">
        <f t="shared" si="72"/>
        <v>162</v>
      </c>
      <c r="S139" s="46">
        <v>48</v>
      </c>
      <c r="T139" s="46">
        <v>406</v>
      </c>
      <c r="U139" s="46">
        <v>2</v>
      </c>
    </row>
    <row r="140" spans="2:21" ht="13.5">
      <c r="B140" s="44">
        <f t="shared" si="71"/>
        <v>70</v>
      </c>
      <c r="C140" s="45" t="s">
        <v>90</v>
      </c>
      <c r="D140" s="46">
        <v>3888</v>
      </c>
      <c r="E140" s="46">
        <v>3489</v>
      </c>
      <c r="F140" s="46">
        <v>166</v>
      </c>
      <c r="G140" s="47">
        <f t="shared" si="68"/>
        <v>0.04757810260819719</v>
      </c>
      <c r="H140" s="60"/>
      <c r="I140" s="47">
        <f t="shared" si="69"/>
        <v>1.8916595012897677</v>
      </c>
      <c r="J140" s="60"/>
      <c r="K140" s="50">
        <v>377</v>
      </c>
      <c r="L140" s="46">
        <v>3046</v>
      </c>
      <c r="M140" s="46">
        <v>0</v>
      </c>
      <c r="N140" s="48">
        <v>55</v>
      </c>
      <c r="O140" s="48">
        <v>9</v>
      </c>
      <c r="P140" s="48">
        <v>2</v>
      </c>
      <c r="Q140" s="48">
        <v>0</v>
      </c>
      <c r="R140" s="46">
        <f t="shared" si="72"/>
        <v>66</v>
      </c>
      <c r="S140" s="46">
        <v>5</v>
      </c>
      <c r="T140" s="46">
        <v>160</v>
      </c>
      <c r="U140" s="46">
        <v>37</v>
      </c>
    </row>
    <row r="141" spans="1:22" s="32" customFormat="1" ht="13.5">
      <c r="A141" s="3"/>
      <c r="B141" s="44">
        <f t="shared" si="71"/>
        <v>71</v>
      </c>
      <c r="C141" s="45" t="s">
        <v>91</v>
      </c>
      <c r="D141" s="48">
        <v>4231</v>
      </c>
      <c r="E141" s="48">
        <v>4018</v>
      </c>
      <c r="F141" s="48">
        <v>265</v>
      </c>
      <c r="G141" s="49">
        <f t="shared" si="68"/>
        <v>0.06595321055251369</v>
      </c>
      <c r="H141" s="49"/>
      <c r="I141" s="49">
        <f t="shared" si="69"/>
        <v>2.33947237431558</v>
      </c>
      <c r="J141" s="49"/>
      <c r="K141" s="48">
        <v>0</v>
      </c>
      <c r="L141" s="48">
        <v>0</v>
      </c>
      <c r="M141" s="48">
        <v>3924</v>
      </c>
      <c r="N141" s="48">
        <v>80</v>
      </c>
      <c r="O141" s="48">
        <v>2</v>
      </c>
      <c r="P141" s="48">
        <v>12</v>
      </c>
      <c r="Q141" s="48">
        <v>0</v>
      </c>
      <c r="R141" s="48">
        <f t="shared" si="72"/>
        <v>94</v>
      </c>
      <c r="S141" s="48">
        <v>243</v>
      </c>
      <c r="T141" s="48">
        <v>405</v>
      </c>
      <c r="U141" s="48">
        <v>143</v>
      </c>
      <c r="V141" s="3"/>
    </row>
    <row r="142" spans="2:21" ht="13.5">
      <c r="B142" s="44">
        <f t="shared" si="71"/>
        <v>72</v>
      </c>
      <c r="C142" s="45" t="s">
        <v>92</v>
      </c>
      <c r="D142" s="46">
        <v>6234</v>
      </c>
      <c r="E142" s="46">
        <v>5894</v>
      </c>
      <c r="F142" s="46">
        <v>668</v>
      </c>
      <c r="G142" s="47">
        <f t="shared" si="68"/>
        <v>0.11333559552086868</v>
      </c>
      <c r="H142" s="47"/>
      <c r="I142" s="47">
        <f t="shared" si="69"/>
        <v>3.902273498473023</v>
      </c>
      <c r="J142" s="47"/>
      <c r="K142" s="46">
        <v>1223</v>
      </c>
      <c r="L142" s="46">
        <v>4441</v>
      </c>
      <c r="M142" s="46">
        <v>0</v>
      </c>
      <c r="N142" s="48">
        <v>199</v>
      </c>
      <c r="O142" s="48">
        <v>27</v>
      </c>
      <c r="P142" s="48">
        <v>4</v>
      </c>
      <c r="Q142" s="48">
        <v>0</v>
      </c>
      <c r="R142" s="46">
        <f t="shared" si="72"/>
        <v>230</v>
      </c>
      <c r="S142" s="46">
        <v>366</v>
      </c>
      <c r="T142" s="46">
        <v>542</v>
      </c>
      <c r="U142" s="46">
        <v>124</v>
      </c>
    </row>
    <row r="143" spans="2:21" ht="13.5">
      <c r="B143" s="44">
        <f t="shared" si="71"/>
        <v>73</v>
      </c>
      <c r="C143" s="45" t="s">
        <v>93</v>
      </c>
      <c r="D143" s="46">
        <v>3977</v>
      </c>
      <c r="E143" s="46">
        <v>3747</v>
      </c>
      <c r="F143" s="46">
        <v>490</v>
      </c>
      <c r="G143" s="47">
        <f t="shared" si="68"/>
        <v>0.13077128369362157</v>
      </c>
      <c r="H143" s="47"/>
      <c r="I143" s="47">
        <f t="shared" si="69"/>
        <v>4.483586869495596</v>
      </c>
      <c r="J143" s="47"/>
      <c r="K143" s="46">
        <v>657</v>
      </c>
      <c r="L143" s="46">
        <v>2922</v>
      </c>
      <c r="M143" s="46">
        <v>0</v>
      </c>
      <c r="N143" s="48">
        <v>90</v>
      </c>
      <c r="O143" s="48">
        <v>13</v>
      </c>
      <c r="P143" s="48">
        <v>8</v>
      </c>
      <c r="Q143" s="48">
        <v>57</v>
      </c>
      <c r="R143" s="46">
        <f t="shared" si="72"/>
        <v>168</v>
      </c>
      <c r="S143" s="46">
        <v>201</v>
      </c>
      <c r="T143" s="46">
        <v>564</v>
      </c>
      <c r="U143" s="46">
        <v>47</v>
      </c>
    </row>
    <row r="144" spans="2:21" ht="13.5">
      <c r="B144" s="44">
        <f t="shared" si="71"/>
        <v>74</v>
      </c>
      <c r="C144" s="45" t="s">
        <v>94</v>
      </c>
      <c r="D144" s="46">
        <v>4145</v>
      </c>
      <c r="E144" s="46">
        <v>3855</v>
      </c>
      <c r="F144" s="46">
        <v>333</v>
      </c>
      <c r="G144" s="47">
        <f t="shared" si="68"/>
        <v>0.08638132295719844</v>
      </c>
      <c r="H144" s="47"/>
      <c r="I144" s="47">
        <f t="shared" si="69"/>
        <v>2.853437094682231</v>
      </c>
      <c r="J144" s="47"/>
      <c r="K144" s="46">
        <v>2891</v>
      </c>
      <c r="L144" s="46">
        <v>854</v>
      </c>
      <c r="M144" s="46">
        <v>0</v>
      </c>
      <c r="N144" s="48">
        <v>86</v>
      </c>
      <c r="O144" s="48">
        <v>18</v>
      </c>
      <c r="P144" s="48">
        <v>6</v>
      </c>
      <c r="Q144" s="48">
        <v>0</v>
      </c>
      <c r="R144" s="46">
        <f t="shared" si="72"/>
        <v>110</v>
      </c>
      <c r="S144" s="46">
        <v>1003</v>
      </c>
      <c r="T144" s="46">
        <v>589</v>
      </c>
      <c r="U144" s="46">
        <v>186</v>
      </c>
    </row>
    <row r="145" spans="1:22" s="32" customFormat="1" ht="13.5">
      <c r="A145" s="3"/>
      <c r="B145" s="44">
        <f t="shared" si="71"/>
        <v>75</v>
      </c>
      <c r="C145" s="45" t="s">
        <v>95</v>
      </c>
      <c r="D145" s="48">
        <v>8034</v>
      </c>
      <c r="E145" s="48">
        <v>7555</v>
      </c>
      <c r="F145" s="48">
        <v>854</v>
      </c>
      <c r="G145" s="49">
        <f t="shared" si="68"/>
        <v>0.11303772336201191</v>
      </c>
      <c r="H145" s="49"/>
      <c r="I145" s="49">
        <f t="shared" si="69"/>
        <v>2.898742554599603</v>
      </c>
      <c r="J145" s="49"/>
      <c r="K145" s="48">
        <v>5724</v>
      </c>
      <c r="L145" s="48">
        <v>1612</v>
      </c>
      <c r="M145" s="48">
        <v>0</v>
      </c>
      <c r="N145" s="48">
        <v>178</v>
      </c>
      <c r="O145" s="48">
        <v>28</v>
      </c>
      <c r="P145" s="48">
        <v>13</v>
      </c>
      <c r="Q145" s="48">
        <v>0</v>
      </c>
      <c r="R145" s="48">
        <f t="shared" si="72"/>
        <v>219</v>
      </c>
      <c r="S145" s="48">
        <v>75</v>
      </c>
      <c r="T145" s="48">
        <v>382</v>
      </c>
      <c r="U145" s="48">
        <v>171</v>
      </c>
      <c r="V145" s="3"/>
    </row>
    <row r="146" spans="2:21" ht="13.5">
      <c r="B146" s="44">
        <f t="shared" si="71"/>
        <v>76</v>
      </c>
      <c r="C146" s="45" t="s">
        <v>96</v>
      </c>
      <c r="D146" s="46">
        <v>5427</v>
      </c>
      <c r="E146" s="46">
        <v>4970</v>
      </c>
      <c r="F146" s="46">
        <v>345</v>
      </c>
      <c r="G146" s="47">
        <f t="shared" si="68"/>
        <v>0.06941649899396378</v>
      </c>
      <c r="H146" s="47"/>
      <c r="I146" s="47">
        <f t="shared" si="69"/>
        <v>2.0523138832997985</v>
      </c>
      <c r="J146" s="47"/>
      <c r="K146" s="46">
        <v>2463</v>
      </c>
      <c r="L146" s="46">
        <v>2405</v>
      </c>
      <c r="M146" s="46">
        <v>0</v>
      </c>
      <c r="N146" s="48">
        <v>88</v>
      </c>
      <c r="O146" s="48">
        <v>11</v>
      </c>
      <c r="P146" s="48">
        <v>3</v>
      </c>
      <c r="Q146" s="48">
        <v>0</v>
      </c>
      <c r="R146" s="46">
        <f t="shared" si="72"/>
        <v>102</v>
      </c>
      <c r="S146" s="46">
        <v>114</v>
      </c>
      <c r="T146" s="46">
        <v>634</v>
      </c>
      <c r="U146" s="46">
        <v>253</v>
      </c>
    </row>
    <row r="147" spans="2:21" ht="13.5">
      <c r="B147" s="44">
        <f t="shared" si="71"/>
        <v>77</v>
      </c>
      <c r="C147" s="45" t="s">
        <v>149</v>
      </c>
      <c r="D147" s="46">
        <v>3289</v>
      </c>
      <c r="E147" s="46">
        <v>2963</v>
      </c>
      <c r="F147" s="46">
        <v>223</v>
      </c>
      <c r="G147" s="47">
        <f t="shared" si="68"/>
        <v>0.07526155923050962</v>
      </c>
      <c r="H147" s="47"/>
      <c r="I147" s="47">
        <f t="shared" si="69"/>
        <v>2.9699628754640566</v>
      </c>
      <c r="J147" s="47"/>
      <c r="K147" s="46">
        <v>435</v>
      </c>
      <c r="L147" s="46">
        <v>2440</v>
      </c>
      <c r="M147" s="46">
        <v>0</v>
      </c>
      <c r="N147" s="48">
        <v>78</v>
      </c>
      <c r="O147" s="48">
        <v>8</v>
      </c>
      <c r="P147" s="48">
        <v>2</v>
      </c>
      <c r="Q147" s="48">
        <v>0</v>
      </c>
      <c r="R147" s="46">
        <f t="shared" si="72"/>
        <v>88</v>
      </c>
      <c r="S147" s="46">
        <v>61</v>
      </c>
      <c r="T147" s="46">
        <v>255</v>
      </c>
      <c r="U147" s="46">
        <v>187</v>
      </c>
    </row>
    <row r="148" spans="2:21" ht="13.5">
      <c r="B148" s="44">
        <f t="shared" si="71"/>
        <v>78</v>
      </c>
      <c r="C148" s="45" t="s">
        <v>97</v>
      </c>
      <c r="D148" s="46">
        <v>3470</v>
      </c>
      <c r="E148" s="46">
        <v>3215</v>
      </c>
      <c r="F148" s="46">
        <v>262</v>
      </c>
      <c r="G148" s="47">
        <f t="shared" si="68"/>
        <v>0.08149300155520996</v>
      </c>
      <c r="H148" s="47"/>
      <c r="I148" s="47">
        <f t="shared" si="69"/>
        <v>2.8304821150855366</v>
      </c>
      <c r="J148" s="47"/>
      <c r="K148" s="46">
        <v>1229</v>
      </c>
      <c r="L148" s="46">
        <v>1895</v>
      </c>
      <c r="M148" s="46">
        <v>0</v>
      </c>
      <c r="N148" s="48">
        <v>79</v>
      </c>
      <c r="O148" s="48">
        <v>8</v>
      </c>
      <c r="P148" s="48">
        <v>4</v>
      </c>
      <c r="Q148" s="48">
        <v>0</v>
      </c>
      <c r="R148" s="46">
        <f t="shared" si="72"/>
        <v>91</v>
      </c>
      <c r="S148" s="46">
        <v>111</v>
      </c>
      <c r="T148" s="46">
        <v>203</v>
      </c>
      <c r="U148" s="46">
        <v>25</v>
      </c>
    </row>
    <row r="149" spans="2:21" ht="13.5">
      <c r="B149" s="44">
        <f t="shared" si="71"/>
        <v>79</v>
      </c>
      <c r="C149" s="45" t="s">
        <v>98</v>
      </c>
      <c r="D149" s="46">
        <v>6734</v>
      </c>
      <c r="E149" s="46">
        <v>5680</v>
      </c>
      <c r="F149" s="46">
        <v>461</v>
      </c>
      <c r="G149" s="47">
        <f t="shared" si="68"/>
        <v>0.08116197183098592</v>
      </c>
      <c r="H149" s="47"/>
      <c r="I149" s="47">
        <f t="shared" si="69"/>
        <v>2.7288732394366195</v>
      </c>
      <c r="J149" s="47"/>
      <c r="K149" s="46">
        <v>0</v>
      </c>
      <c r="L149" s="46">
        <v>0</v>
      </c>
      <c r="M149" s="46">
        <v>5525</v>
      </c>
      <c r="N149" s="48">
        <v>128</v>
      </c>
      <c r="O149" s="48">
        <v>16</v>
      </c>
      <c r="P149" s="48">
        <v>11</v>
      </c>
      <c r="Q149" s="48">
        <v>0</v>
      </c>
      <c r="R149" s="46">
        <f t="shared" si="72"/>
        <v>155</v>
      </c>
      <c r="S149" s="46">
        <v>238</v>
      </c>
      <c r="T149" s="46">
        <v>351</v>
      </c>
      <c r="U149" s="46">
        <v>64</v>
      </c>
    </row>
    <row r="150" spans="2:21" ht="13.5">
      <c r="B150" s="44">
        <f t="shared" si="71"/>
        <v>80</v>
      </c>
      <c r="C150" s="45" t="s">
        <v>150</v>
      </c>
      <c r="D150" s="46">
        <v>4790</v>
      </c>
      <c r="E150" s="46">
        <v>3973</v>
      </c>
      <c r="F150" s="46">
        <v>456</v>
      </c>
      <c r="G150" s="47">
        <f aca="true" t="shared" si="73" ref="G150:G181">F150/E150</f>
        <v>0.11477472942360936</v>
      </c>
      <c r="H150" s="47"/>
      <c r="I150" s="47">
        <f aca="true" t="shared" si="74" ref="I150:I181">R150/E150*100</f>
        <v>3.4734457588723884</v>
      </c>
      <c r="J150" s="47"/>
      <c r="K150" s="46">
        <v>1809</v>
      </c>
      <c r="L150" s="46">
        <v>2026</v>
      </c>
      <c r="M150" s="46">
        <v>0</v>
      </c>
      <c r="N150" s="48">
        <v>115</v>
      </c>
      <c r="O150" s="48">
        <v>13</v>
      </c>
      <c r="P150" s="48">
        <v>10</v>
      </c>
      <c r="Q150" s="48">
        <v>0</v>
      </c>
      <c r="R150" s="46">
        <v>138</v>
      </c>
      <c r="S150" s="46">
        <v>90</v>
      </c>
      <c r="T150" s="46">
        <v>332</v>
      </c>
      <c r="U150" s="46">
        <v>523</v>
      </c>
    </row>
    <row r="151" spans="2:21" ht="13.5">
      <c r="B151" s="44">
        <f aca="true" t="shared" si="75" ref="B151:B182">B150+1</f>
        <v>81</v>
      </c>
      <c r="C151" s="45" t="s">
        <v>99</v>
      </c>
      <c r="D151" s="46">
        <v>4119</v>
      </c>
      <c r="E151" s="46">
        <v>3687</v>
      </c>
      <c r="F151" s="46">
        <v>291</v>
      </c>
      <c r="G151" s="47">
        <f t="shared" si="73"/>
        <v>0.07892595606183889</v>
      </c>
      <c r="H151" s="47"/>
      <c r="I151" s="47">
        <f t="shared" si="74"/>
        <v>2.9834553837808517</v>
      </c>
      <c r="J151" s="47"/>
      <c r="K151" s="46">
        <v>3041</v>
      </c>
      <c r="L151" s="46">
        <v>523</v>
      </c>
      <c r="M151" s="46">
        <v>0</v>
      </c>
      <c r="N151" s="48">
        <v>94</v>
      </c>
      <c r="O151" s="48">
        <v>12</v>
      </c>
      <c r="P151" s="48">
        <v>4</v>
      </c>
      <c r="Q151" s="48">
        <v>0</v>
      </c>
      <c r="R151" s="46">
        <f aca="true" t="shared" si="76" ref="R151:R164">SUM(N151:Q151)</f>
        <v>110</v>
      </c>
      <c r="S151" s="46">
        <v>39</v>
      </c>
      <c r="T151" s="46">
        <v>94</v>
      </c>
      <c r="U151" s="46">
        <v>157</v>
      </c>
    </row>
    <row r="152" spans="2:21" ht="13.5">
      <c r="B152" s="44">
        <f t="shared" si="75"/>
        <v>82</v>
      </c>
      <c r="C152" s="45" t="s">
        <v>100</v>
      </c>
      <c r="D152" s="46">
        <v>3605</v>
      </c>
      <c r="E152" s="46">
        <v>3153</v>
      </c>
      <c r="F152" s="46">
        <v>442</v>
      </c>
      <c r="G152" s="47">
        <f t="shared" si="73"/>
        <v>0.14018395179194418</v>
      </c>
      <c r="H152" s="47"/>
      <c r="I152" s="47">
        <f t="shared" si="74"/>
        <v>5.011100539169045</v>
      </c>
      <c r="J152" s="47"/>
      <c r="K152" s="46">
        <v>1188</v>
      </c>
      <c r="L152" s="46">
        <v>1807</v>
      </c>
      <c r="M152" s="46">
        <v>0</v>
      </c>
      <c r="N152" s="48">
        <v>126</v>
      </c>
      <c r="O152" s="48">
        <v>13</v>
      </c>
      <c r="P152" s="48">
        <v>19</v>
      </c>
      <c r="Q152" s="48">
        <v>0</v>
      </c>
      <c r="R152" s="46">
        <f t="shared" si="76"/>
        <v>158</v>
      </c>
      <c r="S152" s="46">
        <v>323</v>
      </c>
      <c r="T152" s="46">
        <v>366</v>
      </c>
      <c r="U152" s="46">
        <v>126</v>
      </c>
    </row>
    <row r="153" spans="2:21" ht="13.5">
      <c r="B153" s="44">
        <f t="shared" si="75"/>
        <v>83</v>
      </c>
      <c r="C153" s="45" t="s">
        <v>101</v>
      </c>
      <c r="D153" s="46">
        <v>4616</v>
      </c>
      <c r="E153" s="46">
        <v>3924</v>
      </c>
      <c r="F153" s="46">
        <v>308</v>
      </c>
      <c r="G153" s="47">
        <f t="shared" si="73"/>
        <v>0.07849133537206932</v>
      </c>
      <c r="H153" s="47"/>
      <c r="I153" s="47">
        <f t="shared" si="74"/>
        <v>2.471967380224261</v>
      </c>
      <c r="J153" s="47"/>
      <c r="K153" s="46">
        <v>3771</v>
      </c>
      <c r="L153" s="46">
        <v>49</v>
      </c>
      <c r="M153" s="46">
        <v>0</v>
      </c>
      <c r="N153" s="48">
        <v>89</v>
      </c>
      <c r="O153" s="48">
        <v>6</v>
      </c>
      <c r="P153" s="48">
        <v>2</v>
      </c>
      <c r="Q153" s="48">
        <v>0</v>
      </c>
      <c r="R153" s="46">
        <f t="shared" si="76"/>
        <v>97</v>
      </c>
      <c r="S153" s="46">
        <v>0</v>
      </c>
      <c r="T153" s="46">
        <v>430</v>
      </c>
      <c r="U153" s="46">
        <v>0</v>
      </c>
    </row>
    <row r="154" spans="2:21" ht="13.5">
      <c r="B154" s="44">
        <f t="shared" si="75"/>
        <v>84</v>
      </c>
      <c r="C154" s="45" t="s">
        <v>102</v>
      </c>
      <c r="D154" s="46">
        <v>3278</v>
      </c>
      <c r="E154" s="46">
        <v>2539</v>
      </c>
      <c r="F154" s="46">
        <v>370</v>
      </c>
      <c r="G154" s="47">
        <f t="shared" si="73"/>
        <v>0.14572666404096102</v>
      </c>
      <c r="H154" s="47"/>
      <c r="I154" s="47">
        <f t="shared" si="74"/>
        <v>4.411185506104766</v>
      </c>
      <c r="J154" s="47"/>
      <c r="K154" s="46">
        <v>2107</v>
      </c>
      <c r="L154" s="46">
        <v>320</v>
      </c>
      <c r="M154" s="46">
        <v>0</v>
      </c>
      <c r="N154" s="48">
        <v>88</v>
      </c>
      <c r="O154" s="48">
        <v>12</v>
      </c>
      <c r="P154" s="48">
        <v>12</v>
      </c>
      <c r="Q154" s="48">
        <v>0</v>
      </c>
      <c r="R154" s="46">
        <f t="shared" si="76"/>
        <v>112</v>
      </c>
      <c r="S154" s="46">
        <v>123</v>
      </c>
      <c r="T154" s="46">
        <v>307</v>
      </c>
      <c r="U154" s="46">
        <v>42</v>
      </c>
    </row>
    <row r="155" spans="2:21" ht="13.5">
      <c r="B155" s="44">
        <f t="shared" si="75"/>
        <v>85</v>
      </c>
      <c r="C155" s="45" t="s">
        <v>103</v>
      </c>
      <c r="D155" s="46">
        <v>3565</v>
      </c>
      <c r="E155" s="46">
        <v>3419</v>
      </c>
      <c r="F155" s="46">
        <v>524</v>
      </c>
      <c r="G155" s="47">
        <f t="shared" si="73"/>
        <v>0.1532611874817198</v>
      </c>
      <c r="H155" s="47"/>
      <c r="I155" s="47">
        <f t="shared" si="74"/>
        <v>5.176952325241299</v>
      </c>
      <c r="J155" s="47"/>
      <c r="K155" s="46">
        <v>570</v>
      </c>
      <c r="L155" s="46">
        <v>2672</v>
      </c>
      <c r="M155" s="46">
        <v>0</v>
      </c>
      <c r="N155" s="48">
        <v>151</v>
      </c>
      <c r="O155" s="48">
        <v>22</v>
      </c>
      <c r="P155" s="48">
        <v>4</v>
      </c>
      <c r="Q155" s="48">
        <v>0</v>
      </c>
      <c r="R155" s="46">
        <f t="shared" si="76"/>
        <v>177</v>
      </c>
      <c r="S155" s="46">
        <v>233</v>
      </c>
      <c r="T155" s="46">
        <v>505</v>
      </c>
      <c r="U155" s="46">
        <v>275</v>
      </c>
    </row>
    <row r="156" spans="2:21" ht="13.5">
      <c r="B156" s="44">
        <f t="shared" si="75"/>
        <v>86</v>
      </c>
      <c r="C156" s="45" t="s">
        <v>104</v>
      </c>
      <c r="D156" s="46">
        <v>7014</v>
      </c>
      <c r="E156" s="46">
        <v>6561</v>
      </c>
      <c r="F156" s="46">
        <v>1220</v>
      </c>
      <c r="G156" s="47">
        <f t="shared" si="73"/>
        <v>0.18594726413656454</v>
      </c>
      <c r="H156" s="47"/>
      <c r="I156" s="47">
        <f t="shared" si="74"/>
        <v>5.944215820759031</v>
      </c>
      <c r="J156" s="47"/>
      <c r="K156" s="46">
        <v>933</v>
      </c>
      <c r="L156" s="46">
        <v>5238</v>
      </c>
      <c r="M156" s="46">
        <v>0</v>
      </c>
      <c r="N156" s="48">
        <v>332</v>
      </c>
      <c r="O156" s="48">
        <v>50</v>
      </c>
      <c r="P156" s="48">
        <v>8</v>
      </c>
      <c r="Q156" s="48">
        <v>0</v>
      </c>
      <c r="R156" s="46">
        <f t="shared" si="76"/>
        <v>390</v>
      </c>
      <c r="S156" s="46">
        <v>1583</v>
      </c>
      <c r="T156" s="46">
        <v>1968</v>
      </c>
      <c r="U156" s="46">
        <v>563</v>
      </c>
    </row>
    <row r="157" spans="2:21" ht="13.5">
      <c r="B157" s="44">
        <f t="shared" si="75"/>
        <v>87</v>
      </c>
      <c r="C157" s="45" t="s">
        <v>105</v>
      </c>
      <c r="D157" s="46">
        <v>4563</v>
      </c>
      <c r="E157" s="46">
        <v>4272</v>
      </c>
      <c r="F157" s="46">
        <v>700</v>
      </c>
      <c r="G157" s="47">
        <f t="shared" si="73"/>
        <v>0.16385767790262173</v>
      </c>
      <c r="H157" s="47"/>
      <c r="I157" s="47">
        <f t="shared" si="74"/>
        <v>5.1732209737827715</v>
      </c>
      <c r="J157" s="47"/>
      <c r="K157" s="46">
        <v>1763</v>
      </c>
      <c r="L157" s="46">
        <v>2288</v>
      </c>
      <c r="M157" s="46">
        <v>0</v>
      </c>
      <c r="N157" s="48">
        <v>187</v>
      </c>
      <c r="O157" s="48">
        <v>22</v>
      </c>
      <c r="P157" s="48">
        <v>12</v>
      </c>
      <c r="Q157" s="48">
        <v>0</v>
      </c>
      <c r="R157" s="46">
        <f t="shared" si="76"/>
        <v>221</v>
      </c>
      <c r="S157" s="46">
        <v>617</v>
      </c>
      <c r="T157" s="46">
        <v>541</v>
      </c>
      <c r="U157" s="46">
        <v>211</v>
      </c>
    </row>
    <row r="158" spans="2:21" ht="13.5">
      <c r="B158" s="44">
        <f t="shared" si="75"/>
        <v>88</v>
      </c>
      <c r="C158" s="45" t="s">
        <v>106</v>
      </c>
      <c r="D158" s="46">
        <v>3117</v>
      </c>
      <c r="E158" s="46">
        <v>2846</v>
      </c>
      <c r="F158" s="46">
        <v>784</v>
      </c>
      <c r="G158" s="47">
        <f t="shared" si="73"/>
        <v>0.275474349964863</v>
      </c>
      <c r="H158" s="47"/>
      <c r="I158" s="47">
        <f t="shared" si="74"/>
        <v>9.10049191848208</v>
      </c>
      <c r="J158" s="47"/>
      <c r="K158" s="46">
        <v>1932</v>
      </c>
      <c r="L158" s="46">
        <v>655</v>
      </c>
      <c r="M158" s="46">
        <v>0</v>
      </c>
      <c r="N158" s="48">
        <v>191</v>
      </c>
      <c r="O158" s="48">
        <v>48</v>
      </c>
      <c r="P158" s="48">
        <v>17</v>
      </c>
      <c r="Q158" s="48">
        <v>3</v>
      </c>
      <c r="R158" s="46">
        <f t="shared" si="76"/>
        <v>259</v>
      </c>
      <c r="S158" s="46">
        <v>410</v>
      </c>
      <c r="T158" s="46">
        <v>399</v>
      </c>
      <c r="U158" s="46">
        <v>234</v>
      </c>
    </row>
    <row r="159" spans="2:21" ht="13.5">
      <c r="B159" s="44">
        <f t="shared" si="75"/>
        <v>89</v>
      </c>
      <c r="C159" s="45" t="s">
        <v>107</v>
      </c>
      <c r="D159" s="46">
        <v>5364</v>
      </c>
      <c r="E159" s="46">
        <v>5006</v>
      </c>
      <c r="F159" s="46">
        <v>1007</v>
      </c>
      <c r="G159" s="47">
        <f t="shared" si="73"/>
        <v>0.20115860966839794</v>
      </c>
      <c r="H159" s="47"/>
      <c r="I159" s="47">
        <f t="shared" si="74"/>
        <v>6.472233320015981</v>
      </c>
      <c r="J159" s="47"/>
      <c r="K159" s="46">
        <v>4233</v>
      </c>
      <c r="L159" s="46">
        <v>436</v>
      </c>
      <c r="M159" s="46">
        <v>0</v>
      </c>
      <c r="N159" s="48">
        <v>273</v>
      </c>
      <c r="O159" s="48">
        <v>38</v>
      </c>
      <c r="P159" s="48">
        <v>13</v>
      </c>
      <c r="Q159" s="48">
        <v>0</v>
      </c>
      <c r="R159" s="46">
        <f t="shared" si="76"/>
        <v>324</v>
      </c>
      <c r="S159" s="46">
        <v>160</v>
      </c>
      <c r="T159" s="46">
        <v>463</v>
      </c>
      <c r="U159" s="46">
        <v>0</v>
      </c>
    </row>
    <row r="160" spans="2:21" ht="13.5">
      <c r="B160" s="44">
        <f t="shared" si="75"/>
        <v>90</v>
      </c>
      <c r="C160" s="45" t="s">
        <v>108</v>
      </c>
      <c r="D160" s="46">
        <v>937</v>
      </c>
      <c r="E160" s="46">
        <v>878</v>
      </c>
      <c r="F160" s="46">
        <v>87</v>
      </c>
      <c r="G160" s="47">
        <f t="shared" si="73"/>
        <v>0.09908883826879271</v>
      </c>
      <c r="H160" s="47"/>
      <c r="I160" s="47">
        <f t="shared" si="74"/>
        <v>4.669703872437358</v>
      </c>
      <c r="J160" s="47"/>
      <c r="K160" s="46">
        <v>638</v>
      </c>
      <c r="L160" s="46">
        <v>199</v>
      </c>
      <c r="M160" s="46">
        <v>0</v>
      </c>
      <c r="N160" s="48">
        <v>41</v>
      </c>
      <c r="O160" s="48">
        <v>0</v>
      </c>
      <c r="P160" s="48">
        <v>0</v>
      </c>
      <c r="Q160" s="48">
        <v>0</v>
      </c>
      <c r="R160" s="46">
        <f t="shared" si="76"/>
        <v>41</v>
      </c>
      <c r="S160" s="46">
        <v>30</v>
      </c>
      <c r="T160" s="46">
        <v>9</v>
      </c>
      <c r="U160" s="46">
        <v>41</v>
      </c>
    </row>
    <row r="161" spans="2:21" ht="13.5">
      <c r="B161" s="44">
        <f t="shared" si="75"/>
        <v>91</v>
      </c>
      <c r="C161" s="45" t="s">
        <v>109</v>
      </c>
      <c r="D161" s="46">
        <v>2142</v>
      </c>
      <c r="E161" s="46">
        <v>1782</v>
      </c>
      <c r="F161" s="46">
        <v>254</v>
      </c>
      <c r="G161" s="47">
        <f t="shared" si="73"/>
        <v>0.1425364758698092</v>
      </c>
      <c r="H161" s="47"/>
      <c r="I161" s="47">
        <f t="shared" si="74"/>
        <v>4.320987654320987</v>
      </c>
      <c r="J161" s="47"/>
      <c r="K161" s="46">
        <v>943</v>
      </c>
      <c r="L161" s="46">
        <v>762</v>
      </c>
      <c r="M161" s="46">
        <v>0</v>
      </c>
      <c r="N161" s="48">
        <v>70</v>
      </c>
      <c r="O161" s="48">
        <v>7</v>
      </c>
      <c r="P161" s="48">
        <v>0</v>
      </c>
      <c r="Q161" s="48">
        <v>0</v>
      </c>
      <c r="R161" s="46">
        <f t="shared" si="76"/>
        <v>77</v>
      </c>
      <c r="S161" s="46">
        <v>3</v>
      </c>
      <c r="T161" s="46">
        <v>233</v>
      </c>
      <c r="U161" s="46">
        <v>123</v>
      </c>
    </row>
    <row r="162" spans="2:21" ht="13.5">
      <c r="B162" s="44">
        <f t="shared" si="75"/>
        <v>92</v>
      </c>
      <c r="C162" s="45" t="s">
        <v>151</v>
      </c>
      <c r="D162" s="46">
        <v>10777</v>
      </c>
      <c r="E162" s="46">
        <v>8465</v>
      </c>
      <c r="F162" s="46">
        <v>1184</v>
      </c>
      <c r="G162" s="47">
        <f t="shared" si="73"/>
        <v>0.13987005316007087</v>
      </c>
      <c r="H162" s="47"/>
      <c r="I162" s="47">
        <f t="shared" si="74"/>
        <v>4.111045481393975</v>
      </c>
      <c r="J162" s="47"/>
      <c r="K162" s="46">
        <v>1174</v>
      </c>
      <c r="L162" s="46">
        <v>6943</v>
      </c>
      <c r="M162" s="46">
        <v>0</v>
      </c>
      <c r="N162" s="48">
        <v>284</v>
      </c>
      <c r="O162" s="48">
        <v>45</v>
      </c>
      <c r="P162" s="48">
        <v>19</v>
      </c>
      <c r="Q162" s="48">
        <v>0</v>
      </c>
      <c r="R162" s="46">
        <f t="shared" si="76"/>
        <v>348</v>
      </c>
      <c r="S162" s="46">
        <v>653</v>
      </c>
      <c r="T162" s="46">
        <v>1106</v>
      </c>
      <c r="U162" s="46">
        <v>360</v>
      </c>
    </row>
    <row r="163" spans="2:21" ht="13.5">
      <c r="B163" s="44">
        <f t="shared" si="75"/>
        <v>93</v>
      </c>
      <c r="C163" s="45" t="s">
        <v>110</v>
      </c>
      <c r="D163" s="46">
        <v>6309</v>
      </c>
      <c r="E163" s="46">
        <v>5504</v>
      </c>
      <c r="F163" s="46">
        <v>612</v>
      </c>
      <c r="G163" s="47">
        <f t="shared" si="73"/>
        <v>0.11119186046511628</v>
      </c>
      <c r="H163" s="47"/>
      <c r="I163" s="47">
        <f t="shared" si="74"/>
        <v>3.45203488372093</v>
      </c>
      <c r="J163" s="47"/>
      <c r="K163" s="46">
        <v>4087</v>
      </c>
      <c r="L163" s="46">
        <v>1227</v>
      </c>
      <c r="M163" s="46">
        <v>0</v>
      </c>
      <c r="N163" s="48">
        <v>165</v>
      </c>
      <c r="O163" s="48">
        <v>17</v>
      </c>
      <c r="P163" s="48">
        <v>8</v>
      </c>
      <c r="Q163" s="48">
        <v>0</v>
      </c>
      <c r="R163" s="46">
        <f t="shared" si="76"/>
        <v>190</v>
      </c>
      <c r="S163" s="46">
        <v>57</v>
      </c>
      <c r="T163" s="46">
        <v>292</v>
      </c>
      <c r="U163" s="46">
        <v>0</v>
      </c>
    </row>
    <row r="164" spans="2:21" ht="13.5">
      <c r="B164" s="44">
        <f t="shared" si="75"/>
        <v>94</v>
      </c>
      <c r="C164" s="45" t="s">
        <v>111</v>
      </c>
      <c r="D164" s="46">
        <v>5006</v>
      </c>
      <c r="E164" s="46">
        <v>4609</v>
      </c>
      <c r="F164" s="46">
        <v>333</v>
      </c>
      <c r="G164" s="47">
        <f t="shared" si="73"/>
        <v>0.07224994575829898</v>
      </c>
      <c r="H164" s="47"/>
      <c r="I164" s="47">
        <f t="shared" si="74"/>
        <v>2.0828813191581688</v>
      </c>
      <c r="J164" s="47"/>
      <c r="K164" s="46">
        <v>3958</v>
      </c>
      <c r="L164" s="46">
        <v>555</v>
      </c>
      <c r="M164" s="46">
        <v>0</v>
      </c>
      <c r="N164" s="48">
        <v>84</v>
      </c>
      <c r="O164" s="48">
        <v>11</v>
      </c>
      <c r="P164" s="48">
        <v>1</v>
      </c>
      <c r="Q164" s="48">
        <v>0</v>
      </c>
      <c r="R164" s="46">
        <f t="shared" si="76"/>
        <v>96</v>
      </c>
      <c r="S164" s="46">
        <v>25</v>
      </c>
      <c r="T164" s="46">
        <v>257</v>
      </c>
      <c r="U164" s="46">
        <v>154</v>
      </c>
    </row>
    <row r="165" spans="2:21" ht="13.5">
      <c r="B165" s="44">
        <f t="shared" si="75"/>
        <v>95</v>
      </c>
      <c r="C165" s="45" t="s">
        <v>112</v>
      </c>
      <c r="D165" s="46">
        <v>4395</v>
      </c>
      <c r="E165" s="46">
        <v>3940</v>
      </c>
      <c r="F165" s="46">
        <v>238</v>
      </c>
      <c r="G165" s="47">
        <f t="shared" si="73"/>
        <v>0.06040609137055838</v>
      </c>
      <c r="H165" s="47"/>
      <c r="I165" s="47">
        <f t="shared" si="74"/>
        <v>2.030456852791878</v>
      </c>
      <c r="J165" s="47"/>
      <c r="K165" s="46">
        <v>2926</v>
      </c>
      <c r="L165" s="46">
        <v>933</v>
      </c>
      <c r="M165" s="46">
        <v>0</v>
      </c>
      <c r="N165" s="48">
        <v>60</v>
      </c>
      <c r="O165" s="48">
        <v>18</v>
      </c>
      <c r="P165" s="48">
        <v>2</v>
      </c>
      <c r="Q165" s="48">
        <v>0</v>
      </c>
      <c r="R165" s="46">
        <v>80</v>
      </c>
      <c r="S165" s="46">
        <v>32</v>
      </c>
      <c r="T165" s="46">
        <v>127</v>
      </c>
      <c r="U165" s="46">
        <v>83</v>
      </c>
    </row>
    <row r="166" spans="2:21" ht="13.5">
      <c r="B166" s="44">
        <f t="shared" si="75"/>
        <v>96</v>
      </c>
      <c r="C166" s="45" t="s">
        <v>113</v>
      </c>
      <c r="D166" s="46">
        <v>4710</v>
      </c>
      <c r="E166" s="46">
        <v>4507</v>
      </c>
      <c r="F166" s="46">
        <v>211</v>
      </c>
      <c r="G166" s="47">
        <f t="shared" si="73"/>
        <v>0.046816063900599066</v>
      </c>
      <c r="H166" s="47"/>
      <c r="I166" s="47">
        <f t="shared" si="74"/>
        <v>1.7084535167517196</v>
      </c>
      <c r="J166" s="47"/>
      <c r="K166" s="46">
        <v>2369</v>
      </c>
      <c r="L166" s="46">
        <v>2061</v>
      </c>
      <c r="M166" s="46">
        <v>0</v>
      </c>
      <c r="N166" s="48">
        <v>64</v>
      </c>
      <c r="O166" s="48">
        <v>10</v>
      </c>
      <c r="P166" s="48">
        <v>3</v>
      </c>
      <c r="Q166" s="48">
        <v>0</v>
      </c>
      <c r="R166" s="46">
        <v>77</v>
      </c>
      <c r="S166" s="46">
        <v>190</v>
      </c>
      <c r="T166" s="46">
        <v>366</v>
      </c>
      <c r="U166" s="46">
        <v>244</v>
      </c>
    </row>
    <row r="167" spans="2:21" ht="13.5">
      <c r="B167" s="44">
        <f t="shared" si="75"/>
        <v>97</v>
      </c>
      <c r="C167" s="45" t="s">
        <v>114</v>
      </c>
      <c r="D167" s="46">
        <v>1741</v>
      </c>
      <c r="E167" s="46">
        <v>1662</v>
      </c>
      <c r="F167" s="46">
        <v>98</v>
      </c>
      <c r="G167" s="47">
        <f t="shared" si="73"/>
        <v>0.05896510228640193</v>
      </c>
      <c r="H167" s="47"/>
      <c r="I167" s="47">
        <f t="shared" si="74"/>
        <v>1.9855595667870036</v>
      </c>
      <c r="J167" s="47"/>
      <c r="K167" s="46">
        <v>290</v>
      </c>
      <c r="L167" s="46">
        <v>1339</v>
      </c>
      <c r="M167" s="46">
        <v>0</v>
      </c>
      <c r="N167" s="48">
        <v>30</v>
      </c>
      <c r="O167" s="48">
        <v>1</v>
      </c>
      <c r="P167" s="48">
        <v>2</v>
      </c>
      <c r="Q167" s="48">
        <v>0</v>
      </c>
      <c r="R167" s="46">
        <f>SUM(N167:Q167)</f>
        <v>33</v>
      </c>
      <c r="S167" s="46">
        <v>0</v>
      </c>
      <c r="T167" s="46">
        <v>1</v>
      </c>
      <c r="U167" s="46">
        <v>2</v>
      </c>
    </row>
    <row r="168" spans="1:22" s="32" customFormat="1" ht="13.5">
      <c r="A168" s="3"/>
      <c r="B168" s="44">
        <f t="shared" si="75"/>
        <v>98</v>
      </c>
      <c r="C168" s="45" t="s">
        <v>115</v>
      </c>
      <c r="D168" s="48">
        <v>2069</v>
      </c>
      <c r="E168" s="48">
        <v>1959</v>
      </c>
      <c r="F168" s="48">
        <v>209</v>
      </c>
      <c r="G168" s="49">
        <f t="shared" si="73"/>
        <v>0.1066870852475753</v>
      </c>
      <c r="H168" s="49"/>
      <c r="I168" s="49">
        <f t="shared" si="74"/>
        <v>3.3180193976518635</v>
      </c>
      <c r="J168" s="49"/>
      <c r="K168" s="48">
        <v>1770</v>
      </c>
      <c r="L168" s="48">
        <v>124</v>
      </c>
      <c r="M168" s="48">
        <v>0</v>
      </c>
      <c r="N168" s="48">
        <v>60</v>
      </c>
      <c r="O168" s="48">
        <v>2</v>
      </c>
      <c r="P168" s="48">
        <v>3</v>
      </c>
      <c r="Q168" s="48">
        <v>0</v>
      </c>
      <c r="R168" s="48">
        <f>SUM(N168:Q168)</f>
        <v>65</v>
      </c>
      <c r="S168" s="48">
        <v>4</v>
      </c>
      <c r="T168" s="48">
        <v>12</v>
      </c>
      <c r="U168" s="48">
        <v>90</v>
      </c>
      <c r="V168" s="3"/>
    </row>
    <row r="169" spans="2:21" ht="13.5">
      <c r="B169" s="44">
        <f t="shared" si="75"/>
        <v>99</v>
      </c>
      <c r="C169" s="45" t="s">
        <v>116</v>
      </c>
      <c r="D169" s="46">
        <v>1018</v>
      </c>
      <c r="E169" s="46">
        <v>832</v>
      </c>
      <c r="F169" s="46">
        <v>181</v>
      </c>
      <c r="G169" s="47">
        <f t="shared" si="73"/>
        <v>0.21754807692307693</v>
      </c>
      <c r="H169" s="47"/>
      <c r="I169" s="47">
        <f t="shared" si="74"/>
        <v>6.850961538461539</v>
      </c>
      <c r="J169" s="47"/>
      <c r="K169" s="46">
        <v>77</v>
      </c>
      <c r="L169" s="46">
        <v>698</v>
      </c>
      <c r="M169" s="46">
        <v>0</v>
      </c>
      <c r="N169" s="48">
        <v>44</v>
      </c>
      <c r="O169" s="48">
        <v>9</v>
      </c>
      <c r="P169" s="48">
        <v>4</v>
      </c>
      <c r="Q169" s="48">
        <v>0</v>
      </c>
      <c r="R169" s="46">
        <v>57</v>
      </c>
      <c r="S169" s="46">
        <v>183</v>
      </c>
      <c r="T169" s="46">
        <v>80</v>
      </c>
      <c r="U169" s="46">
        <v>92</v>
      </c>
    </row>
    <row r="170" spans="2:21" ht="13.5">
      <c r="B170" s="44">
        <f t="shared" si="75"/>
        <v>100</v>
      </c>
      <c r="C170" s="45" t="s">
        <v>117</v>
      </c>
      <c r="D170" s="46">
        <v>2386</v>
      </c>
      <c r="E170" s="46">
        <v>2165</v>
      </c>
      <c r="F170" s="46">
        <v>193</v>
      </c>
      <c r="G170" s="47">
        <f t="shared" si="73"/>
        <v>0.08914549653579677</v>
      </c>
      <c r="H170" s="47"/>
      <c r="I170" s="47">
        <f t="shared" si="74"/>
        <v>2.771362586605081</v>
      </c>
      <c r="J170" s="47"/>
      <c r="K170" s="46">
        <v>1698</v>
      </c>
      <c r="L170" s="46">
        <v>407</v>
      </c>
      <c r="M170" s="46">
        <v>0</v>
      </c>
      <c r="N170" s="48">
        <v>49</v>
      </c>
      <c r="O170" s="48">
        <v>7</v>
      </c>
      <c r="P170" s="48">
        <v>4</v>
      </c>
      <c r="Q170" s="48">
        <v>0</v>
      </c>
      <c r="R170" s="46">
        <f aca="true" t="shared" si="77" ref="R170:R179">SUM(N170:Q170)</f>
        <v>60</v>
      </c>
      <c r="S170" s="46">
        <v>356</v>
      </c>
      <c r="T170" s="46">
        <v>225</v>
      </c>
      <c r="U170" s="46">
        <v>84</v>
      </c>
    </row>
    <row r="171" spans="2:21" ht="13.5">
      <c r="B171" s="44">
        <f t="shared" si="75"/>
        <v>101</v>
      </c>
      <c r="C171" s="45" t="s">
        <v>118</v>
      </c>
      <c r="D171" s="46">
        <v>250</v>
      </c>
      <c r="E171" s="46">
        <v>202</v>
      </c>
      <c r="F171" s="46">
        <v>38</v>
      </c>
      <c r="G171" s="47">
        <f t="shared" si="73"/>
        <v>0.18811881188118812</v>
      </c>
      <c r="H171" s="47"/>
      <c r="I171" s="47">
        <f t="shared" si="74"/>
        <v>5.9405940594059405</v>
      </c>
      <c r="J171" s="47"/>
      <c r="K171" s="46">
        <v>66</v>
      </c>
      <c r="L171" s="46">
        <v>124</v>
      </c>
      <c r="M171" s="46">
        <v>0</v>
      </c>
      <c r="N171" s="48">
        <v>11</v>
      </c>
      <c r="O171" s="48">
        <v>1</v>
      </c>
      <c r="P171" s="48">
        <v>0</v>
      </c>
      <c r="Q171" s="48">
        <v>0</v>
      </c>
      <c r="R171" s="46">
        <f t="shared" si="77"/>
        <v>12</v>
      </c>
      <c r="S171" s="46">
        <v>0</v>
      </c>
      <c r="T171" s="46">
        <v>34</v>
      </c>
      <c r="U171" s="46">
        <v>10</v>
      </c>
    </row>
    <row r="172" spans="2:21" ht="13.5">
      <c r="B172" s="44">
        <f t="shared" si="75"/>
        <v>102</v>
      </c>
      <c r="C172" s="45" t="s">
        <v>119</v>
      </c>
      <c r="D172" s="46">
        <v>648</v>
      </c>
      <c r="E172" s="46">
        <v>452</v>
      </c>
      <c r="F172" s="46">
        <v>10</v>
      </c>
      <c r="G172" s="47">
        <f t="shared" si="73"/>
        <v>0.022123893805309734</v>
      </c>
      <c r="H172" s="47"/>
      <c r="I172" s="47">
        <f t="shared" si="74"/>
        <v>0.6637168141592921</v>
      </c>
      <c r="J172" s="47"/>
      <c r="K172" s="46">
        <v>197</v>
      </c>
      <c r="L172" s="46">
        <v>252</v>
      </c>
      <c r="M172" s="46">
        <v>0</v>
      </c>
      <c r="N172" s="48">
        <v>3</v>
      </c>
      <c r="O172" s="48">
        <v>0</v>
      </c>
      <c r="P172" s="48">
        <v>0</v>
      </c>
      <c r="Q172" s="48">
        <v>0</v>
      </c>
      <c r="R172" s="46">
        <f t="shared" si="77"/>
        <v>3</v>
      </c>
      <c r="S172" s="46">
        <v>7</v>
      </c>
      <c r="T172" s="46">
        <v>8</v>
      </c>
      <c r="U172" s="46">
        <v>7</v>
      </c>
    </row>
    <row r="173" spans="2:21" ht="13.5">
      <c r="B173" s="44">
        <f t="shared" si="75"/>
        <v>103</v>
      </c>
      <c r="C173" s="45" t="s">
        <v>120</v>
      </c>
      <c r="D173" s="46">
        <v>1425</v>
      </c>
      <c r="E173" s="46">
        <v>817</v>
      </c>
      <c r="F173" s="46">
        <v>27</v>
      </c>
      <c r="G173" s="47">
        <f t="shared" si="73"/>
        <v>0.033047735618115054</v>
      </c>
      <c r="H173" s="47"/>
      <c r="I173" s="47">
        <f t="shared" si="74"/>
        <v>0.9791921664626682</v>
      </c>
      <c r="J173" s="47"/>
      <c r="K173" s="46">
        <v>313</v>
      </c>
      <c r="L173" s="46">
        <v>496</v>
      </c>
      <c r="M173" s="46">
        <v>0</v>
      </c>
      <c r="N173" s="48">
        <v>6</v>
      </c>
      <c r="O173" s="48">
        <v>0</v>
      </c>
      <c r="P173" s="48">
        <v>2</v>
      </c>
      <c r="Q173" s="48">
        <v>0</v>
      </c>
      <c r="R173" s="46">
        <f t="shared" si="77"/>
        <v>8</v>
      </c>
      <c r="S173" s="46">
        <v>47</v>
      </c>
      <c r="T173" s="46">
        <v>88</v>
      </c>
      <c r="U173" s="46">
        <v>57</v>
      </c>
    </row>
    <row r="174" spans="2:21" ht="13.5">
      <c r="B174" s="44">
        <f t="shared" si="75"/>
        <v>104</v>
      </c>
      <c r="C174" s="45" t="s">
        <v>121</v>
      </c>
      <c r="D174" s="46">
        <v>1903</v>
      </c>
      <c r="E174" s="46">
        <v>1264</v>
      </c>
      <c r="F174" s="46">
        <v>74</v>
      </c>
      <c r="G174" s="47">
        <f t="shared" si="73"/>
        <v>0.058544303797468354</v>
      </c>
      <c r="H174" s="47"/>
      <c r="I174" s="47">
        <f t="shared" si="74"/>
        <v>2.1360759493670884</v>
      </c>
      <c r="J174" s="47"/>
      <c r="K174" s="46">
        <v>331</v>
      </c>
      <c r="L174" s="46">
        <v>906</v>
      </c>
      <c r="M174" s="46">
        <v>0</v>
      </c>
      <c r="N174" s="48">
        <v>23</v>
      </c>
      <c r="O174" s="48">
        <v>4</v>
      </c>
      <c r="P174" s="48">
        <v>0</v>
      </c>
      <c r="Q174" s="48">
        <v>0</v>
      </c>
      <c r="R174" s="46">
        <f t="shared" si="77"/>
        <v>27</v>
      </c>
      <c r="S174" s="46">
        <v>20</v>
      </c>
      <c r="T174" s="46">
        <v>82</v>
      </c>
      <c r="U174" s="46">
        <v>75</v>
      </c>
    </row>
    <row r="175" spans="2:21" ht="13.5">
      <c r="B175" s="44">
        <f t="shared" si="75"/>
        <v>105</v>
      </c>
      <c r="C175" s="45" t="s">
        <v>122</v>
      </c>
      <c r="D175" s="46">
        <v>1205</v>
      </c>
      <c r="E175" s="46">
        <v>1011</v>
      </c>
      <c r="F175" s="46">
        <v>47</v>
      </c>
      <c r="G175" s="47">
        <f t="shared" si="73"/>
        <v>0.04648862512363996</v>
      </c>
      <c r="H175" s="47"/>
      <c r="I175" s="47">
        <f t="shared" si="74"/>
        <v>1.582591493570722</v>
      </c>
      <c r="J175" s="47"/>
      <c r="K175" s="46">
        <v>457</v>
      </c>
      <c r="L175" s="46">
        <v>538</v>
      </c>
      <c r="M175" s="46">
        <v>0</v>
      </c>
      <c r="N175" s="48">
        <v>14</v>
      </c>
      <c r="O175" s="48">
        <v>1</v>
      </c>
      <c r="P175" s="48">
        <v>1</v>
      </c>
      <c r="Q175" s="48">
        <v>0</v>
      </c>
      <c r="R175" s="46">
        <f t="shared" si="77"/>
        <v>16</v>
      </c>
      <c r="S175" s="46">
        <v>19</v>
      </c>
      <c r="T175" s="46">
        <v>97</v>
      </c>
      <c r="U175" s="46">
        <v>158</v>
      </c>
    </row>
    <row r="176" spans="2:21" ht="13.5">
      <c r="B176" s="44">
        <f t="shared" si="75"/>
        <v>106</v>
      </c>
      <c r="C176" s="45" t="s">
        <v>123</v>
      </c>
      <c r="D176" s="46">
        <v>1029</v>
      </c>
      <c r="E176" s="46">
        <v>854</v>
      </c>
      <c r="F176" s="46">
        <v>101</v>
      </c>
      <c r="G176" s="47">
        <f t="shared" si="73"/>
        <v>0.11826697892271663</v>
      </c>
      <c r="H176" s="47"/>
      <c r="I176" s="47">
        <f t="shared" si="74"/>
        <v>4.449648711943794</v>
      </c>
      <c r="J176" s="47"/>
      <c r="K176" s="46">
        <v>504</v>
      </c>
      <c r="L176" s="46">
        <v>312</v>
      </c>
      <c r="M176" s="46">
        <v>0</v>
      </c>
      <c r="N176" s="48">
        <v>33</v>
      </c>
      <c r="O176" s="48">
        <v>5</v>
      </c>
      <c r="P176" s="48">
        <v>0</v>
      </c>
      <c r="Q176" s="48">
        <v>0</v>
      </c>
      <c r="R176" s="46">
        <f t="shared" si="77"/>
        <v>38</v>
      </c>
      <c r="S176" s="46">
        <v>61</v>
      </c>
      <c r="T176" s="46">
        <v>94</v>
      </c>
      <c r="U176" s="46">
        <v>61</v>
      </c>
    </row>
    <row r="177" spans="2:21" ht="13.5">
      <c r="B177" s="44">
        <f t="shared" si="75"/>
        <v>107</v>
      </c>
      <c r="C177" s="45" t="s">
        <v>124</v>
      </c>
      <c r="D177" s="46">
        <v>1719</v>
      </c>
      <c r="E177" s="46">
        <v>1435</v>
      </c>
      <c r="F177" s="46">
        <v>107</v>
      </c>
      <c r="G177" s="47">
        <f t="shared" si="73"/>
        <v>0.07456445993031359</v>
      </c>
      <c r="H177" s="47"/>
      <c r="I177" s="47">
        <f t="shared" si="74"/>
        <v>3.3449477351916377</v>
      </c>
      <c r="J177" s="47"/>
      <c r="K177" s="46">
        <v>819</v>
      </c>
      <c r="L177" s="46">
        <v>568</v>
      </c>
      <c r="M177" s="46">
        <v>0</v>
      </c>
      <c r="N177" s="48">
        <v>44</v>
      </c>
      <c r="O177" s="48">
        <v>3</v>
      </c>
      <c r="P177" s="48">
        <v>1</v>
      </c>
      <c r="Q177" s="48">
        <v>0</v>
      </c>
      <c r="R177" s="46">
        <f t="shared" si="77"/>
        <v>48</v>
      </c>
      <c r="S177" s="46">
        <v>17</v>
      </c>
      <c r="T177" s="46">
        <v>55</v>
      </c>
      <c r="U177" s="46">
        <v>61</v>
      </c>
    </row>
    <row r="178" spans="2:21" s="3" customFormat="1" ht="13.5">
      <c r="B178" s="44">
        <f t="shared" si="75"/>
        <v>108</v>
      </c>
      <c r="C178" s="45" t="s">
        <v>125</v>
      </c>
      <c r="D178" s="48">
        <v>3298</v>
      </c>
      <c r="E178" s="48">
        <v>2054</v>
      </c>
      <c r="F178" s="48">
        <v>118</v>
      </c>
      <c r="G178" s="49">
        <f t="shared" si="73"/>
        <v>0.05744888023369036</v>
      </c>
      <c r="H178" s="49"/>
      <c r="I178" s="49">
        <f t="shared" si="74"/>
        <v>1.89873417721519</v>
      </c>
      <c r="J178" s="49"/>
      <c r="K178" s="48">
        <v>923</v>
      </c>
      <c r="L178" s="48">
        <v>1092</v>
      </c>
      <c r="M178" s="48">
        <v>0</v>
      </c>
      <c r="N178" s="48">
        <v>31</v>
      </c>
      <c r="O178" s="48">
        <v>7</v>
      </c>
      <c r="P178" s="48">
        <v>1</v>
      </c>
      <c r="Q178" s="48">
        <v>0</v>
      </c>
      <c r="R178" s="48">
        <f t="shared" si="77"/>
        <v>39</v>
      </c>
      <c r="S178" s="48">
        <v>149</v>
      </c>
      <c r="T178" s="48">
        <v>209</v>
      </c>
      <c r="U178" s="48">
        <v>70</v>
      </c>
    </row>
    <row r="179" spans="2:21" ht="13.5">
      <c r="B179" s="44">
        <f t="shared" si="75"/>
        <v>109</v>
      </c>
      <c r="C179" s="45" t="s">
        <v>126</v>
      </c>
      <c r="D179" s="46">
        <v>2413</v>
      </c>
      <c r="E179" s="46">
        <v>1928</v>
      </c>
      <c r="F179" s="46">
        <v>191</v>
      </c>
      <c r="G179" s="47">
        <f t="shared" si="73"/>
        <v>0.09906639004149377</v>
      </c>
      <c r="H179" s="47"/>
      <c r="I179" s="47">
        <f t="shared" si="74"/>
        <v>3.423236514522822</v>
      </c>
      <c r="J179" s="47"/>
      <c r="K179" s="46">
        <v>665</v>
      </c>
      <c r="L179" s="46">
        <v>1197</v>
      </c>
      <c r="M179" s="46">
        <v>0</v>
      </c>
      <c r="N179" s="48">
        <v>49</v>
      </c>
      <c r="O179" s="48">
        <v>12</v>
      </c>
      <c r="P179" s="48">
        <v>5</v>
      </c>
      <c r="Q179" s="48">
        <v>0</v>
      </c>
      <c r="R179" s="46">
        <f t="shared" si="77"/>
        <v>66</v>
      </c>
      <c r="S179" s="46">
        <v>171</v>
      </c>
      <c r="T179" s="46">
        <v>204</v>
      </c>
      <c r="U179" s="46">
        <v>133</v>
      </c>
    </row>
    <row r="180" spans="2:21" ht="13.5">
      <c r="B180" s="44">
        <f t="shared" si="75"/>
        <v>110</v>
      </c>
      <c r="C180" s="45" t="s">
        <v>127</v>
      </c>
      <c r="D180" s="46">
        <v>1754</v>
      </c>
      <c r="E180" s="46">
        <v>1262</v>
      </c>
      <c r="F180" s="46">
        <v>131</v>
      </c>
      <c r="G180" s="47">
        <f t="shared" si="73"/>
        <v>0.10380348652931855</v>
      </c>
      <c r="H180" s="47"/>
      <c r="I180" s="47">
        <f t="shared" si="74"/>
        <v>2.8526148969889067</v>
      </c>
      <c r="J180" s="47"/>
      <c r="K180" s="46">
        <v>517</v>
      </c>
      <c r="L180" s="46">
        <v>709</v>
      </c>
      <c r="M180" s="46">
        <v>0</v>
      </c>
      <c r="N180" s="48">
        <v>27</v>
      </c>
      <c r="O180" s="48">
        <v>8</v>
      </c>
      <c r="P180" s="48">
        <v>1</v>
      </c>
      <c r="Q180" s="48">
        <v>0</v>
      </c>
      <c r="R180" s="46">
        <v>36</v>
      </c>
      <c r="S180" s="46">
        <v>109</v>
      </c>
      <c r="T180" s="46">
        <v>168</v>
      </c>
      <c r="U180" s="46">
        <v>144</v>
      </c>
    </row>
    <row r="181" spans="2:21" ht="13.5">
      <c r="B181" s="44">
        <f t="shared" si="75"/>
        <v>111</v>
      </c>
      <c r="C181" s="45" t="s">
        <v>128</v>
      </c>
      <c r="D181" s="46">
        <v>5347</v>
      </c>
      <c r="E181" s="46">
        <v>4413</v>
      </c>
      <c r="F181" s="46">
        <v>464</v>
      </c>
      <c r="G181" s="47">
        <f t="shared" si="73"/>
        <v>0.10514389304328121</v>
      </c>
      <c r="H181" s="47"/>
      <c r="I181" s="47">
        <f t="shared" si="74"/>
        <v>3.7162927713573533</v>
      </c>
      <c r="J181" s="47"/>
      <c r="K181" s="46">
        <v>1200</v>
      </c>
      <c r="L181" s="46">
        <v>3049</v>
      </c>
      <c r="M181" s="46">
        <v>0</v>
      </c>
      <c r="N181" s="48">
        <v>134</v>
      </c>
      <c r="O181" s="48">
        <v>24</v>
      </c>
      <c r="P181" s="48">
        <v>6</v>
      </c>
      <c r="Q181" s="48">
        <v>0</v>
      </c>
      <c r="R181" s="46">
        <f aca="true" t="shared" si="78" ref="R181:R189">SUM(N181:Q181)</f>
        <v>164</v>
      </c>
      <c r="S181" s="46">
        <v>444</v>
      </c>
      <c r="T181" s="46">
        <v>657</v>
      </c>
      <c r="U181" s="46">
        <v>626</v>
      </c>
    </row>
    <row r="182" spans="2:21" ht="13.5">
      <c r="B182" s="44">
        <f t="shared" si="75"/>
        <v>112</v>
      </c>
      <c r="C182" s="45" t="s">
        <v>129</v>
      </c>
      <c r="D182" s="46">
        <v>5997</v>
      </c>
      <c r="E182" s="46">
        <v>4660</v>
      </c>
      <c r="F182" s="46">
        <v>314</v>
      </c>
      <c r="G182" s="47">
        <f aca="true" t="shared" si="79" ref="G182:G194">F182/E182</f>
        <v>0.06738197424892704</v>
      </c>
      <c r="H182" s="47"/>
      <c r="I182" s="47">
        <f aca="true" t="shared" si="80" ref="I182:I194">R182/E182*100</f>
        <v>2.6609442060085837</v>
      </c>
      <c r="J182" s="47"/>
      <c r="K182" s="46">
        <v>1608</v>
      </c>
      <c r="L182" s="46">
        <v>2900</v>
      </c>
      <c r="M182" s="46">
        <v>0</v>
      </c>
      <c r="N182" s="48">
        <v>113</v>
      </c>
      <c r="O182" s="48">
        <v>7</v>
      </c>
      <c r="P182" s="48">
        <v>4</v>
      </c>
      <c r="Q182" s="48">
        <v>0</v>
      </c>
      <c r="R182" s="46">
        <f t="shared" si="78"/>
        <v>124</v>
      </c>
      <c r="S182" s="46">
        <v>427</v>
      </c>
      <c r="T182" s="46">
        <v>579</v>
      </c>
      <c r="U182" s="46">
        <v>33</v>
      </c>
    </row>
    <row r="183" spans="2:21" ht="13.5">
      <c r="B183" s="44">
        <f aca="true" t="shared" si="81" ref="B183:B193">B182+1</f>
        <v>113</v>
      </c>
      <c r="C183" s="45" t="s">
        <v>130</v>
      </c>
      <c r="D183" s="46">
        <v>1343</v>
      </c>
      <c r="E183" s="46">
        <v>782</v>
      </c>
      <c r="F183" s="46">
        <v>85</v>
      </c>
      <c r="G183" s="47">
        <f t="shared" si="79"/>
        <v>0.10869565217391304</v>
      </c>
      <c r="H183" s="47"/>
      <c r="I183" s="47">
        <f t="shared" si="80"/>
        <v>4.3478260869565215</v>
      </c>
      <c r="J183" s="47"/>
      <c r="K183" s="46">
        <v>277</v>
      </c>
      <c r="L183" s="46">
        <v>474</v>
      </c>
      <c r="M183" s="46">
        <v>0</v>
      </c>
      <c r="N183" s="48">
        <v>32</v>
      </c>
      <c r="O183" s="48">
        <v>1</v>
      </c>
      <c r="P183" s="48">
        <v>1</v>
      </c>
      <c r="Q183" s="48">
        <v>0</v>
      </c>
      <c r="R183" s="46">
        <f t="shared" si="78"/>
        <v>34</v>
      </c>
      <c r="S183" s="46">
        <v>65</v>
      </c>
      <c r="T183" s="46">
        <v>136</v>
      </c>
      <c r="U183" s="46">
        <v>121</v>
      </c>
    </row>
    <row r="184" spans="2:21" ht="13.5">
      <c r="B184" s="44">
        <f t="shared" si="81"/>
        <v>114</v>
      </c>
      <c r="C184" s="45" t="s">
        <v>131</v>
      </c>
      <c r="D184" s="46">
        <v>1988</v>
      </c>
      <c r="E184" s="46">
        <v>1582</v>
      </c>
      <c r="F184" s="46">
        <v>87</v>
      </c>
      <c r="G184" s="47">
        <f t="shared" si="79"/>
        <v>0.054993678887484194</v>
      </c>
      <c r="H184" s="47"/>
      <c r="I184" s="47">
        <f t="shared" si="80"/>
        <v>2.2123893805309733</v>
      </c>
      <c r="J184" s="47"/>
      <c r="K184" s="46">
        <v>252</v>
      </c>
      <c r="L184" s="46">
        <v>1295</v>
      </c>
      <c r="M184" s="46">
        <v>0</v>
      </c>
      <c r="N184" s="48">
        <v>31</v>
      </c>
      <c r="O184" s="48">
        <v>2</v>
      </c>
      <c r="P184" s="48">
        <v>2</v>
      </c>
      <c r="Q184" s="48">
        <v>0</v>
      </c>
      <c r="R184" s="46">
        <f t="shared" si="78"/>
        <v>35</v>
      </c>
      <c r="S184" s="46">
        <v>127</v>
      </c>
      <c r="T184" s="46">
        <v>371</v>
      </c>
      <c r="U184" s="46">
        <v>117</v>
      </c>
    </row>
    <row r="185" spans="2:21" ht="13.5">
      <c r="B185" s="44">
        <f t="shared" si="81"/>
        <v>115</v>
      </c>
      <c r="C185" s="45" t="s">
        <v>132</v>
      </c>
      <c r="D185" s="46">
        <v>3436</v>
      </c>
      <c r="E185" s="46">
        <v>3178</v>
      </c>
      <c r="F185" s="46">
        <v>463</v>
      </c>
      <c r="G185" s="47">
        <f t="shared" si="79"/>
        <v>0.14568911264946507</v>
      </c>
      <c r="H185" s="47"/>
      <c r="I185" s="47">
        <f t="shared" si="80"/>
        <v>4.751415984896161</v>
      </c>
      <c r="J185" s="47"/>
      <c r="K185" s="46">
        <v>1196</v>
      </c>
      <c r="L185" s="46">
        <v>1831</v>
      </c>
      <c r="M185" s="46">
        <v>0</v>
      </c>
      <c r="N185" s="48">
        <v>134</v>
      </c>
      <c r="O185" s="48">
        <v>15</v>
      </c>
      <c r="P185" s="48">
        <v>2</v>
      </c>
      <c r="Q185" s="48">
        <v>0</v>
      </c>
      <c r="R185" s="46">
        <f t="shared" si="78"/>
        <v>151</v>
      </c>
      <c r="S185" s="46">
        <v>456</v>
      </c>
      <c r="T185" s="46">
        <v>273</v>
      </c>
      <c r="U185" s="46">
        <v>235</v>
      </c>
    </row>
    <row r="186" spans="2:21" ht="13.5">
      <c r="B186" s="44">
        <f t="shared" si="81"/>
        <v>116</v>
      </c>
      <c r="C186" s="45" t="s">
        <v>133</v>
      </c>
      <c r="D186" s="46">
        <v>1512</v>
      </c>
      <c r="E186" s="46">
        <v>1214</v>
      </c>
      <c r="F186" s="46">
        <v>79</v>
      </c>
      <c r="G186" s="47">
        <f t="shared" si="79"/>
        <v>0.06507413509060955</v>
      </c>
      <c r="H186" s="47"/>
      <c r="I186" s="47">
        <f t="shared" si="80"/>
        <v>2.059308072487644</v>
      </c>
      <c r="J186" s="47"/>
      <c r="K186" s="46">
        <v>497</v>
      </c>
      <c r="L186" s="46">
        <v>692</v>
      </c>
      <c r="M186" s="46">
        <v>0</v>
      </c>
      <c r="N186" s="48">
        <v>23</v>
      </c>
      <c r="O186" s="48">
        <v>2</v>
      </c>
      <c r="P186" s="48">
        <v>0</v>
      </c>
      <c r="Q186" s="48">
        <v>0</v>
      </c>
      <c r="R186" s="46">
        <f t="shared" si="78"/>
        <v>25</v>
      </c>
      <c r="S186" s="46">
        <v>33</v>
      </c>
      <c r="T186" s="46">
        <v>40</v>
      </c>
      <c r="U186" s="46">
        <v>48</v>
      </c>
    </row>
    <row r="187" spans="2:21" ht="13.5">
      <c r="B187" s="44">
        <f t="shared" si="81"/>
        <v>117</v>
      </c>
      <c r="C187" s="45" t="s">
        <v>134</v>
      </c>
      <c r="D187" s="46">
        <v>2124</v>
      </c>
      <c r="E187" s="46">
        <v>1790</v>
      </c>
      <c r="F187" s="46">
        <v>112</v>
      </c>
      <c r="G187" s="47">
        <f t="shared" si="79"/>
        <v>0.06256983240223464</v>
      </c>
      <c r="H187" s="47"/>
      <c r="I187" s="47">
        <f t="shared" si="80"/>
        <v>2.2346368715083798</v>
      </c>
      <c r="J187" s="47"/>
      <c r="K187" s="46">
        <v>732</v>
      </c>
      <c r="L187" s="46">
        <v>1018</v>
      </c>
      <c r="M187" s="46">
        <v>0</v>
      </c>
      <c r="N187" s="48">
        <v>37</v>
      </c>
      <c r="O187" s="48">
        <v>3</v>
      </c>
      <c r="P187" s="48">
        <v>0</v>
      </c>
      <c r="Q187" s="48">
        <v>0</v>
      </c>
      <c r="R187" s="46">
        <f t="shared" si="78"/>
        <v>40</v>
      </c>
      <c r="S187" s="46">
        <v>29</v>
      </c>
      <c r="T187" s="46">
        <v>158</v>
      </c>
      <c r="U187" s="46">
        <v>89</v>
      </c>
    </row>
    <row r="188" spans="2:21" ht="13.5">
      <c r="B188" s="44">
        <f t="shared" si="81"/>
        <v>118</v>
      </c>
      <c r="C188" s="45" t="s">
        <v>135</v>
      </c>
      <c r="D188" s="46">
        <v>1405</v>
      </c>
      <c r="E188" s="46">
        <v>1307</v>
      </c>
      <c r="F188" s="46">
        <v>75</v>
      </c>
      <c r="G188" s="47">
        <f t="shared" si="79"/>
        <v>0.057383320581484314</v>
      </c>
      <c r="H188" s="47"/>
      <c r="I188" s="47">
        <f t="shared" si="80"/>
        <v>1.9127773527161436</v>
      </c>
      <c r="J188" s="47"/>
      <c r="K188" s="46">
        <v>666</v>
      </c>
      <c r="L188" s="46">
        <v>616</v>
      </c>
      <c r="M188" s="46">
        <v>0</v>
      </c>
      <c r="N188" s="48">
        <v>22</v>
      </c>
      <c r="O188" s="48">
        <v>1</v>
      </c>
      <c r="P188" s="48">
        <v>2</v>
      </c>
      <c r="Q188" s="48">
        <v>0</v>
      </c>
      <c r="R188" s="46">
        <f t="shared" si="78"/>
        <v>25</v>
      </c>
      <c r="S188" s="46">
        <v>3</v>
      </c>
      <c r="T188" s="46">
        <v>110</v>
      </c>
      <c r="U188" s="46">
        <v>141</v>
      </c>
    </row>
    <row r="189" spans="2:21" ht="13.5">
      <c r="B189" s="44">
        <f t="shared" si="81"/>
        <v>119</v>
      </c>
      <c r="C189" s="45" t="s">
        <v>136</v>
      </c>
      <c r="D189" s="46">
        <v>4235</v>
      </c>
      <c r="E189" s="46">
        <v>3685</v>
      </c>
      <c r="F189" s="46">
        <v>205</v>
      </c>
      <c r="G189" s="47">
        <f t="shared" si="79"/>
        <v>0.05563093622795115</v>
      </c>
      <c r="H189" s="47"/>
      <c r="I189" s="47">
        <f t="shared" si="80"/>
        <v>2.0895522388059704</v>
      </c>
      <c r="J189" s="47"/>
      <c r="K189" s="46">
        <v>1531</v>
      </c>
      <c r="L189" s="46">
        <v>2077</v>
      </c>
      <c r="M189" s="46">
        <v>0</v>
      </c>
      <c r="N189" s="48">
        <v>70</v>
      </c>
      <c r="O189" s="48">
        <v>6</v>
      </c>
      <c r="P189" s="48">
        <v>1</v>
      </c>
      <c r="Q189" s="48">
        <v>0</v>
      </c>
      <c r="R189" s="46">
        <f t="shared" si="78"/>
        <v>77</v>
      </c>
      <c r="S189" s="46">
        <v>64</v>
      </c>
      <c r="T189" s="46">
        <v>184</v>
      </c>
      <c r="U189" s="46">
        <v>132</v>
      </c>
    </row>
    <row r="190" spans="2:21" ht="13.5">
      <c r="B190" s="44">
        <f t="shared" si="81"/>
        <v>120</v>
      </c>
      <c r="C190" s="45" t="s">
        <v>137</v>
      </c>
      <c r="D190" s="46">
        <v>5604</v>
      </c>
      <c r="E190" s="46">
        <v>5260</v>
      </c>
      <c r="F190" s="46">
        <v>456</v>
      </c>
      <c r="G190" s="47">
        <f t="shared" si="79"/>
        <v>0.08669201520912548</v>
      </c>
      <c r="H190" s="47"/>
      <c r="I190" s="47">
        <f t="shared" si="80"/>
        <v>2.9467680608365017</v>
      </c>
      <c r="J190" s="47"/>
      <c r="K190" s="46">
        <v>2479</v>
      </c>
      <c r="L190" s="46">
        <v>2626</v>
      </c>
      <c r="M190" s="46">
        <v>0</v>
      </c>
      <c r="N190" s="48">
        <v>133</v>
      </c>
      <c r="O190" s="48">
        <v>18</v>
      </c>
      <c r="P190" s="48">
        <v>4</v>
      </c>
      <c r="Q190" s="48">
        <v>0</v>
      </c>
      <c r="R190" s="46">
        <v>155</v>
      </c>
      <c r="S190" s="46">
        <v>206</v>
      </c>
      <c r="T190" s="46">
        <v>240</v>
      </c>
      <c r="U190" s="46">
        <v>270</v>
      </c>
    </row>
    <row r="191" spans="2:21" ht="13.5" customHeight="1">
      <c r="B191" s="44">
        <f t="shared" si="81"/>
        <v>121</v>
      </c>
      <c r="C191" s="45" t="s">
        <v>138</v>
      </c>
      <c r="D191" s="46">
        <v>5827</v>
      </c>
      <c r="E191" s="46">
        <v>4923</v>
      </c>
      <c r="F191" s="46">
        <v>512</v>
      </c>
      <c r="G191" s="47">
        <f t="shared" si="79"/>
        <v>0.10400162502539102</v>
      </c>
      <c r="H191" s="47"/>
      <c r="I191" s="47">
        <f t="shared" si="80"/>
        <v>3.331302051594556</v>
      </c>
      <c r="J191" s="47"/>
      <c r="K191" s="46">
        <v>1744</v>
      </c>
      <c r="L191" s="46">
        <v>3013</v>
      </c>
      <c r="M191" s="46">
        <v>2</v>
      </c>
      <c r="N191" s="48">
        <v>130</v>
      </c>
      <c r="O191" s="48">
        <v>28</v>
      </c>
      <c r="P191" s="48">
        <v>6</v>
      </c>
      <c r="Q191" s="48">
        <v>0</v>
      </c>
      <c r="R191" s="46">
        <f>SUM(N191:Q191)</f>
        <v>164</v>
      </c>
      <c r="S191" s="46">
        <v>110</v>
      </c>
      <c r="T191" s="46">
        <v>247</v>
      </c>
      <c r="U191" s="46">
        <v>448</v>
      </c>
    </row>
    <row r="192" spans="2:21" ht="13.5" customHeight="1">
      <c r="B192" s="44">
        <f t="shared" si="81"/>
        <v>122</v>
      </c>
      <c r="C192" s="45" t="s">
        <v>139</v>
      </c>
      <c r="D192" s="46">
        <v>3498</v>
      </c>
      <c r="E192" s="46">
        <v>2606</v>
      </c>
      <c r="F192" s="46">
        <v>282</v>
      </c>
      <c r="G192" s="47">
        <f t="shared" si="79"/>
        <v>0.10821181887950883</v>
      </c>
      <c r="H192" s="47"/>
      <c r="I192" s="47">
        <f t="shared" si="80"/>
        <v>3.261703760552571</v>
      </c>
      <c r="J192" s="47"/>
      <c r="K192" s="46">
        <v>434</v>
      </c>
      <c r="L192" s="46">
        <v>2086</v>
      </c>
      <c r="M192" s="46">
        <v>0</v>
      </c>
      <c r="N192" s="48">
        <v>65</v>
      </c>
      <c r="O192" s="48">
        <v>13</v>
      </c>
      <c r="P192" s="48">
        <v>7</v>
      </c>
      <c r="Q192" s="48">
        <v>0</v>
      </c>
      <c r="R192" s="46">
        <f>SUM(N192:Q192)</f>
        <v>85</v>
      </c>
      <c r="S192" s="46">
        <v>78</v>
      </c>
      <c r="T192" s="46">
        <v>177</v>
      </c>
      <c r="U192" s="46">
        <v>86</v>
      </c>
    </row>
    <row r="193" spans="2:21" ht="13.5" customHeight="1">
      <c r="B193" s="44">
        <f t="shared" si="81"/>
        <v>123</v>
      </c>
      <c r="C193" s="45" t="s">
        <v>140</v>
      </c>
      <c r="D193" s="46">
        <v>6946</v>
      </c>
      <c r="E193" s="46">
        <v>5560</v>
      </c>
      <c r="F193" s="46">
        <v>496</v>
      </c>
      <c r="G193" s="47">
        <f t="shared" si="79"/>
        <v>0.08920863309352518</v>
      </c>
      <c r="H193" s="47"/>
      <c r="I193" s="47">
        <f t="shared" si="80"/>
        <v>2.985611510791367</v>
      </c>
      <c r="J193" s="47"/>
      <c r="K193" s="46">
        <v>3419</v>
      </c>
      <c r="L193" s="46">
        <v>1975</v>
      </c>
      <c r="M193" s="46">
        <v>0</v>
      </c>
      <c r="N193" s="48">
        <v>134</v>
      </c>
      <c r="O193" s="48">
        <v>17</v>
      </c>
      <c r="P193" s="48">
        <v>15</v>
      </c>
      <c r="Q193" s="48">
        <v>0</v>
      </c>
      <c r="R193" s="46">
        <f>SUM(N193:Q193)</f>
        <v>166</v>
      </c>
      <c r="S193" s="46">
        <v>499</v>
      </c>
      <c r="T193" s="46">
        <v>546</v>
      </c>
      <c r="U193" s="46">
        <v>443</v>
      </c>
    </row>
    <row r="194" spans="2:21" ht="13.5">
      <c r="B194" s="10"/>
      <c r="C194" s="51" t="s">
        <v>141</v>
      </c>
      <c r="D194" s="46">
        <f>SUM(D118:D193)</f>
        <v>422571</v>
      </c>
      <c r="E194" s="46">
        <f>SUM(E118:E193)</f>
        <v>375454</v>
      </c>
      <c r="F194" s="46">
        <f>SUM(F118:F193)</f>
        <v>39191</v>
      </c>
      <c r="G194" s="36">
        <f t="shared" si="79"/>
        <v>0.10438296036265428</v>
      </c>
      <c r="H194" s="36"/>
      <c r="I194" s="36">
        <f t="shared" si="80"/>
        <v>3.408939577151928</v>
      </c>
      <c r="J194" s="36"/>
      <c r="K194" s="46">
        <f aca="true" t="shared" si="82" ref="K194:U194">SUM(K118:K193)</f>
        <v>191456</v>
      </c>
      <c r="L194" s="46">
        <f t="shared" si="82"/>
        <v>161639</v>
      </c>
      <c r="M194" s="46">
        <f t="shared" si="82"/>
        <v>9486</v>
      </c>
      <c r="N194" s="48">
        <f t="shared" si="82"/>
        <v>10840</v>
      </c>
      <c r="O194" s="52">
        <f t="shared" si="82"/>
        <v>1351</v>
      </c>
      <c r="P194" s="48">
        <f t="shared" si="82"/>
        <v>548</v>
      </c>
      <c r="Q194" s="48">
        <f t="shared" si="82"/>
        <v>60</v>
      </c>
      <c r="R194" s="46">
        <f t="shared" si="82"/>
        <v>12799</v>
      </c>
      <c r="S194" s="46">
        <f t="shared" si="82"/>
        <v>21865</v>
      </c>
      <c r="T194" s="46">
        <f t="shared" si="82"/>
        <v>35714</v>
      </c>
      <c r="U194" s="46">
        <f t="shared" si="82"/>
        <v>15838</v>
      </c>
    </row>
    <row r="195" spans="2:21" ht="18.75">
      <c r="B195" s="4"/>
      <c r="C195" s="4"/>
      <c r="E195" s="4"/>
      <c r="F195" s="4"/>
      <c r="G195" s="4"/>
      <c r="H195" s="4"/>
      <c r="I195" s="4"/>
      <c r="J195" s="4"/>
      <c r="K195" s="4"/>
      <c r="L195" s="4"/>
      <c r="M195" s="61" t="s">
        <v>152</v>
      </c>
      <c r="N195" s="61"/>
      <c r="O195" s="61"/>
      <c r="P195" s="61"/>
      <c r="Q195" s="61"/>
      <c r="R195" s="61"/>
      <c r="S195" s="61"/>
      <c r="T195" s="61"/>
      <c r="U195" s="61"/>
    </row>
    <row r="196" spans="2:2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3"/>
      <c r="O196" s="43"/>
      <c r="P196" s="43"/>
      <c r="Q196" s="43"/>
      <c r="R196" s="4"/>
      <c r="S196" s="4"/>
      <c r="T196" s="4"/>
      <c r="U196" s="4"/>
    </row>
  </sheetData>
  <mergeCells count="9">
    <mergeCell ref="G116:G117"/>
    <mergeCell ref="I60:I61"/>
    <mergeCell ref="G60:G61"/>
    <mergeCell ref="G5:G6"/>
    <mergeCell ref="I5:I6"/>
    <mergeCell ref="J5:J6"/>
    <mergeCell ref="H5:H6"/>
    <mergeCell ref="M195:U195"/>
    <mergeCell ref="I116:I117"/>
  </mergeCells>
  <printOptions/>
  <pageMargins left="0.7874015748031497" right="0.1968503937007874" top="0.984251968503937" bottom="0.7874015748031497" header="0.4724409448818898" footer="0.31496062992125984"/>
  <pageSetup horizontalDpi="600" verticalDpi="600" orientation="landscape" paperSize="9" scale="65" r:id="rId1"/>
  <rowBreaks count="2" manualBreakCount="2">
    <brk id="56" min="1" max="18" man="1"/>
    <brk id="113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takatoku</dc:creator>
  <cp:keywords/>
  <dc:description/>
  <cp:lastModifiedBy>takatoku</cp:lastModifiedBy>
  <dcterms:created xsi:type="dcterms:W3CDTF">2004-03-04T01:58:17Z</dcterms:created>
  <dcterms:modified xsi:type="dcterms:W3CDTF">2004-03-04T06:33:04Z</dcterms:modified>
  <cp:category/>
  <cp:version/>
  <cp:contentType/>
  <cp:contentStatus/>
</cp:coreProperties>
</file>