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12150" activeTab="0"/>
  </bookViews>
  <sheets>
    <sheet name="都道府県別集計" sheetId="1" r:id="rId1"/>
  </sheets>
  <definedNames>
    <definedName name="_xlnm.Print_Area" localSheetId="0">'都道府県別集計'!$A:$P</definedName>
    <definedName name="_xlnm.Print_Titles" localSheetId="0">'都道府県別集計'!$A:$B</definedName>
  </definedNames>
  <calcPr fullCalcOnLoad="1"/>
</workbook>
</file>

<file path=xl/sharedStrings.xml><?xml version="1.0" encoding="utf-8"?>
<sst xmlns="http://schemas.openxmlformats.org/spreadsheetml/2006/main" count="224" uniqueCount="193">
  <si>
    <t>咬合異常</t>
  </si>
  <si>
    <t>Ａ型</t>
  </si>
  <si>
    <t>Ｂ型</t>
  </si>
  <si>
    <t>Ｃ型</t>
  </si>
  <si>
    <t>不詳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</si>
  <si>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</si>
  <si>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</si>
  <si>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</si>
  <si>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</si>
  <si>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</si>
  <si>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</si>
  <si>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</si>
  <si>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</si>
  <si>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</si>
  <si>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</si>
  <si>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</si>
  <si>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</si>
  <si>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</si>
  <si>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</si>
  <si>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</si>
  <si>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</si>
  <si>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</si>
  <si>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</si>
  <si>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</si>
  <si>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</si>
  <si>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</si>
  <si>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</si>
  <si>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</si>
  <si>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</si>
  <si>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</si>
  <si>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</si>
  <si>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</si>
  <si>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</si>
  <si>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</si>
  <si>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</si>
  <si>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</si>
  <si>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</si>
  <si>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</si>
  <si>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</si>
  <si>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</si>
  <si>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</si>
  <si>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</si>
  <si>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</si>
  <si>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</si>
  <si>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</si>
  <si>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</si>
  <si>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</si>
  <si>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</si>
  <si>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</si>
  <si>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</si>
  <si>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</si>
  <si>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</si>
  <si>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</si>
  <si>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</si>
  <si>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</si>
  <si>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</si>
  <si>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</si>
  <si>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</si>
  <si>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</si>
  <si>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</si>
  <si>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</si>
  <si>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</si>
  <si>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</si>
  <si>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</si>
  <si>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</si>
  <si>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</si>
  <si>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</si>
  <si>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</si>
  <si>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</si>
  <si>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</si>
  <si>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</si>
  <si>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</si>
  <si>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</si>
  <si>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</si>
  <si>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</si>
  <si>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</si>
  <si>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</si>
  <si>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</si>
  <si>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</si>
  <si>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</si>
  <si>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</si>
  <si>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</si>
  <si>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</si>
  <si>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</si>
  <si>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</si>
  <si>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</si>
  <si>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</si>
  <si>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</si>
  <si>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</si>
  <si>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</si>
  <si>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</si>
  <si>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</si>
  <si>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</si>
  <si>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</si>
  <si>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</si>
  <si>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</si>
  <si>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小　　計</t>
  </si>
  <si>
    <t>合    計</t>
  </si>
  <si>
    <t>札 幌 市</t>
  </si>
  <si>
    <t>仙 台 市</t>
  </si>
  <si>
    <t>千 葉 市</t>
  </si>
  <si>
    <t>横 浜 市</t>
  </si>
  <si>
    <t>川 崎 市</t>
  </si>
  <si>
    <t>名古屋市</t>
  </si>
  <si>
    <t>京 都 市</t>
  </si>
  <si>
    <t>大 阪 市</t>
  </si>
  <si>
    <t>神 戸 市</t>
  </si>
  <si>
    <t>広 島 市</t>
  </si>
  <si>
    <t>北九州市</t>
  </si>
  <si>
    <t>福 岡 市</t>
  </si>
  <si>
    <t>旭 川 市</t>
  </si>
  <si>
    <t>秋 田 市</t>
  </si>
  <si>
    <t>郡 山 市</t>
  </si>
  <si>
    <t>いわき市</t>
  </si>
  <si>
    <t>宇都宮市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</si>
  <si>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</si>
  <si>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</si>
  <si>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</si>
  <si>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</si>
  <si>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</si>
  <si>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</si>
  <si>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</si>
  <si>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</si>
  <si>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</si>
  <si>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堺    市</t>
  </si>
  <si>
    <t>姫 路 市</t>
  </si>
  <si>
    <t>和歌山市</t>
  </si>
  <si>
    <t>岡 山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</si>
  <si>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</si>
  <si>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</si>
  <si>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</si>
  <si>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</si>
  <si>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</si>
  <si>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</si>
  <si>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</si>
  <si>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</si>
  <si>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鹿児島市</t>
  </si>
  <si>
    <t>小 樽 市</t>
  </si>
  <si>
    <t>函 館 市</t>
  </si>
  <si>
    <t>相模原市</t>
  </si>
  <si>
    <t>東大阪市</t>
  </si>
  <si>
    <t>尼 崎 市</t>
  </si>
  <si>
    <t>西 宮 市</t>
  </si>
  <si>
    <t>呉    市</t>
  </si>
  <si>
    <t>下 関 市</t>
  </si>
  <si>
    <t>大牟田市</t>
  </si>
  <si>
    <t>佐世保市</t>
  </si>
  <si>
    <t>千代田区</t>
  </si>
  <si>
    <t>中 央 区</t>
  </si>
  <si>
    <t>港    区</t>
  </si>
  <si>
    <t>新 宿 区</t>
  </si>
  <si>
    <t>文 京 区</t>
  </si>
  <si>
    <t>台 東 区</t>
  </si>
  <si>
    <t>墨 田 区</t>
  </si>
  <si>
    <t>江 東 区</t>
  </si>
  <si>
    <t>品 川 区</t>
  </si>
  <si>
    <t>目 黒 区</t>
  </si>
  <si>
    <t>大 田 区</t>
  </si>
  <si>
    <t>世田谷区</t>
  </si>
  <si>
    <t>渋 谷 区</t>
  </si>
  <si>
    <t>中 野 区</t>
  </si>
  <si>
    <t>杉 並 区</t>
  </si>
  <si>
    <t>豊 島 区</t>
  </si>
  <si>
    <t>北    区</t>
  </si>
  <si>
    <t>荒 川 区</t>
  </si>
  <si>
    <t>板 橋 区</t>
  </si>
  <si>
    <t>練 馬 区</t>
  </si>
  <si>
    <t>足 立 区</t>
  </si>
  <si>
    <t>葛 飾 区</t>
  </si>
  <si>
    <t>江戸川区</t>
  </si>
  <si>
    <t xml:space="preserve"> 小  計</t>
  </si>
  <si>
    <t xml:space="preserve"> </t>
  </si>
  <si>
    <t>（１）都道府県別（保健所設置市を含む）</t>
  </si>
  <si>
    <t>対象児数
（人）</t>
  </si>
  <si>
    <t>受診児数
（人）</t>
  </si>
  <si>
    <t>受診率
（％）</t>
  </si>
  <si>
    <t>むし歯の
総本数</t>
  </si>
  <si>
    <t>一人平均
むし歯数</t>
  </si>
  <si>
    <t>むし歯
罹患率</t>
  </si>
  <si>
    <t>むし歯の型別分類（人）</t>
  </si>
  <si>
    <t>軟組織
の異常</t>
  </si>
  <si>
    <t>その他
の異常</t>
  </si>
  <si>
    <t>計</t>
  </si>
  <si>
    <t>（２）都道府県別（保健所設置市を含まない）</t>
  </si>
  <si>
    <t>う罹罹患型</t>
  </si>
  <si>
    <t>横須賀市</t>
  </si>
  <si>
    <t>倉 敷 市</t>
  </si>
  <si>
    <t>平成13年度３歳児歯科健康診査の実施状況</t>
  </si>
  <si>
    <t>神奈川県</t>
  </si>
  <si>
    <t>三 重 県</t>
  </si>
  <si>
    <t>（３）政令市・特別区</t>
  </si>
  <si>
    <t xml:space="preserve"> ※ 都道府県別マップは、本データバンクの下記URLに出てます</t>
  </si>
  <si>
    <t>http://210.161.170.105/8020/data/dmft_3y_2001_prefmap.xls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</si>
</sst>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;[Red]\-#,##0.0"/>
    <numFmt numFmtId="182" formatCode="0.000E+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000000"/>
    <numFmt numFmtId="189" formatCode="0.00000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7" fillId="0" borderId="1" xfId="17" applyFont="1" applyFill="1" applyAlignment="1">
      <alignment/>
    </xf>
    <xf numFmtId="0" fontId="7" fillId="0" borderId="2" xfId="0" applyFont="1" applyFill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center"/>
    </xf>
    <xf numFmtId="38" fontId="7" fillId="0" borderId="1" xfId="17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8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40" fontId="7" fillId="0" borderId="5" xfId="0" applyNumberFormat="1" applyFont="1" applyFill="1" applyBorder="1" applyAlignment="1">
      <alignment horizontal="right"/>
    </xf>
    <xf numFmtId="181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7" fillId="0" borderId="8" xfId="0" applyFont="1" applyFill="1" applyAlignment="1">
      <alignment/>
    </xf>
    <xf numFmtId="38" fontId="7" fillId="0" borderId="1" xfId="17" applyFont="1" applyFill="1" applyBorder="1" applyAlignment="1">
      <alignment/>
    </xf>
    <xf numFmtId="0" fontId="7" fillId="0" borderId="8" xfId="0" applyFont="1" applyFill="1" applyAlignment="1">
      <alignment/>
    </xf>
    <xf numFmtId="0" fontId="7" fillId="0" borderId="2" xfId="0" applyFont="1" applyFill="1" applyAlignment="1">
      <alignment/>
    </xf>
    <xf numFmtId="3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0" xfId="16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0.161.170.105/8020/data/dmft_3y_2001_prefmap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3" sqref="J3"/>
    </sheetView>
  </sheetViews>
  <sheetFormatPr defaultColWidth="8.796875" defaultRowHeight="14.25"/>
  <cols>
    <col min="1" max="1" width="4" style="6" customWidth="1"/>
    <col min="2" max="2" width="8.3984375" style="6" customWidth="1"/>
    <col min="3" max="3" width="10.5" style="6" customWidth="1"/>
    <col min="4" max="5" width="10.59765625" style="6" customWidth="1"/>
    <col min="6" max="7" width="10.3984375" style="6" customWidth="1"/>
    <col min="8" max="8" width="7.59765625" style="6" customWidth="1"/>
    <col min="9" max="9" width="8" style="6" customWidth="1"/>
    <col min="10" max="10" width="8.19921875" style="6" customWidth="1"/>
    <col min="11" max="11" width="6.8984375" style="6" customWidth="1"/>
    <col min="12" max="17" width="7.59765625" style="6" customWidth="1"/>
    <col min="18" max="18" width="10.19921875" style="6" customWidth="1"/>
    <col min="19" max="22" width="7.59765625" style="6" customWidth="1"/>
    <col min="23" max="23" width="9" style="6" customWidth="1"/>
    <col min="24" max="24" width="15.3984375" style="6" customWidth="1"/>
    <col min="25" max="25" width="14.3984375" style="6" customWidth="1"/>
    <col min="26" max="26" width="10.3984375" style="6" customWidth="1"/>
    <col min="27" max="27" width="7.3984375" style="6" customWidth="1"/>
    <col min="28" max="28" width="9" style="6" customWidth="1"/>
    <col min="29" max="29" width="10.3984375" style="6" customWidth="1"/>
    <col min="30" max="30" width="3.3984375" style="6" customWidth="1"/>
    <col min="31" max="31" width="13.3984375" style="6" customWidth="1"/>
    <col min="32" max="32" width="10.3984375" style="6" customWidth="1"/>
    <col min="33" max="33" width="14.3984375" style="6" customWidth="1"/>
    <col min="34" max="16384" width="9" style="6" customWidth="1"/>
  </cols>
  <sheetData>
    <row r="1" ht="13.5">
      <c r="A1" s="6" t="s">
        <v>187</v>
      </c>
    </row>
    <row r="2" ht="13.5">
      <c r="C2" s="6" t="s">
        <v>191</v>
      </c>
    </row>
    <row r="3" ht="13.5">
      <c r="D3" s="33" t="s">
        <v>192</v>
      </c>
    </row>
    <row r="5" spans="1:5" ht="13.5">
      <c r="A5" s="7" t="s">
        <v>172</v>
      </c>
      <c r="B5" s="7"/>
      <c r="C5" s="7"/>
      <c r="D5" s="7"/>
      <c r="E5" s="7"/>
    </row>
    <row r="6" spans="1:16" ht="13.5" customHeight="1">
      <c r="A6" s="26"/>
      <c r="B6" s="26"/>
      <c r="C6" s="28" t="s">
        <v>173</v>
      </c>
      <c r="D6" s="28" t="s">
        <v>174</v>
      </c>
      <c r="E6" s="28" t="s">
        <v>175</v>
      </c>
      <c r="F6" s="28" t="s">
        <v>176</v>
      </c>
      <c r="G6" s="28" t="s">
        <v>177</v>
      </c>
      <c r="H6" s="28" t="s">
        <v>178</v>
      </c>
      <c r="I6" s="29" t="s">
        <v>179</v>
      </c>
      <c r="J6" s="29"/>
      <c r="K6" s="29"/>
      <c r="L6" s="29"/>
      <c r="M6" s="29"/>
      <c r="N6" s="30" t="s">
        <v>180</v>
      </c>
      <c r="O6" s="31" t="s">
        <v>0</v>
      </c>
      <c r="P6" s="30" t="s">
        <v>181</v>
      </c>
    </row>
    <row r="7" spans="1:16" ht="13.5" customHeight="1">
      <c r="A7" s="27"/>
      <c r="B7" s="27"/>
      <c r="C7" s="29"/>
      <c r="D7" s="29"/>
      <c r="E7" s="29"/>
      <c r="F7" s="29"/>
      <c r="G7" s="29"/>
      <c r="H7" s="29"/>
      <c r="I7" s="8" t="s">
        <v>1</v>
      </c>
      <c r="J7" s="8" t="s">
        <v>2</v>
      </c>
      <c r="K7" s="8" t="s">
        <v>3</v>
      </c>
      <c r="L7" s="8" t="s">
        <v>4</v>
      </c>
      <c r="M7" s="8" t="s">
        <v>5</v>
      </c>
      <c r="N7" s="27"/>
      <c r="O7" s="32"/>
      <c r="P7" s="27"/>
    </row>
    <row r="8" spans="1:16" ht="13.5">
      <c r="A8" s="9">
        <v>1</v>
      </c>
      <c r="B8" s="10" t="s">
        <v>6</v>
      </c>
      <c r="C8" s="11">
        <f>C61+C116+C157+C158+C128</f>
        <v>46855</v>
      </c>
      <c r="D8" s="11">
        <f>D61+D116+D157+D158+D128</f>
        <v>40661</v>
      </c>
      <c r="E8" s="12">
        <f aca="true" t="shared" si="0" ref="E8:E55">D8/C8*100</f>
        <v>86.78049301035108</v>
      </c>
      <c r="F8" s="11">
        <f>F61+F116+F157+F158+F128</f>
        <v>68692</v>
      </c>
      <c r="G8" s="13">
        <f aca="true" t="shared" si="1" ref="G8:G55">F8/D8</f>
        <v>1.6893829468040629</v>
      </c>
      <c r="H8" s="14">
        <f aca="true" t="shared" si="2" ref="H8:H55">M8/D8*100</f>
        <v>35.16883500159858</v>
      </c>
      <c r="I8" s="11">
        <f aca="true" t="shared" si="3" ref="I8:P8">I61+I116+I157+I158+I128</f>
        <v>7705</v>
      </c>
      <c r="J8" s="11">
        <f t="shared" si="3"/>
        <v>5028</v>
      </c>
      <c r="K8" s="11">
        <f t="shared" si="3"/>
        <v>1503</v>
      </c>
      <c r="L8" s="11">
        <f t="shared" si="3"/>
        <v>64</v>
      </c>
      <c r="M8" s="11">
        <f t="shared" si="3"/>
        <v>14300</v>
      </c>
      <c r="N8" s="11">
        <f t="shared" si="3"/>
        <v>891</v>
      </c>
      <c r="O8" s="11">
        <f t="shared" si="3"/>
        <v>6026</v>
      </c>
      <c r="P8" s="11">
        <f t="shared" si="3"/>
        <v>1421</v>
      </c>
    </row>
    <row r="9" spans="1:16" ht="13.5">
      <c r="A9" s="9">
        <v>2</v>
      </c>
      <c r="B9" s="10" t="s">
        <v>7</v>
      </c>
      <c r="C9" s="11">
        <f>C62</f>
        <v>13850</v>
      </c>
      <c r="D9" s="11">
        <f>D62</f>
        <v>12657</v>
      </c>
      <c r="E9" s="12">
        <f t="shared" si="0"/>
        <v>91.38628158844764</v>
      </c>
      <c r="F9" s="11">
        <f>F62</f>
        <v>31494</v>
      </c>
      <c r="G9" s="13">
        <f t="shared" si="1"/>
        <v>2.4882673619341076</v>
      </c>
      <c r="H9" s="14">
        <f t="shared" si="2"/>
        <v>50.20146954254563</v>
      </c>
      <c r="I9" s="11">
        <f aca="true" t="shared" si="4" ref="I9:P10">I62</f>
        <v>3263</v>
      </c>
      <c r="J9" s="11">
        <f t="shared" si="4"/>
        <v>2450</v>
      </c>
      <c r="K9" s="11">
        <f t="shared" si="4"/>
        <v>594</v>
      </c>
      <c r="L9" s="11">
        <f t="shared" si="4"/>
        <v>47</v>
      </c>
      <c r="M9" s="11">
        <f t="shared" si="4"/>
        <v>6354</v>
      </c>
      <c r="N9" s="11">
        <f t="shared" si="4"/>
        <v>101</v>
      </c>
      <c r="O9" s="11">
        <f t="shared" si="4"/>
        <v>1320</v>
      </c>
      <c r="P9" s="11">
        <f t="shared" si="4"/>
        <v>892</v>
      </c>
    </row>
    <row r="10" spans="1:16" ht="13.5">
      <c r="A10" s="9">
        <v>3</v>
      </c>
      <c r="B10" s="10" t="s">
        <v>8</v>
      </c>
      <c r="C10" s="11">
        <f>C63</f>
        <v>12770</v>
      </c>
      <c r="D10" s="11">
        <f>D63</f>
        <v>11978</v>
      </c>
      <c r="E10" s="12">
        <f t="shared" si="0"/>
        <v>93.79796397807361</v>
      </c>
      <c r="F10" s="11">
        <f>F63</f>
        <v>24609</v>
      </c>
      <c r="G10" s="13">
        <f t="shared" si="1"/>
        <v>2.054516613791952</v>
      </c>
      <c r="H10" s="14">
        <f t="shared" si="2"/>
        <v>42.41943563199199</v>
      </c>
      <c r="I10" s="11">
        <f t="shared" si="4"/>
        <v>2618</v>
      </c>
      <c r="J10" s="11">
        <f t="shared" si="4"/>
        <v>1952</v>
      </c>
      <c r="K10" s="11">
        <f t="shared" si="4"/>
        <v>471</v>
      </c>
      <c r="L10" s="11">
        <f t="shared" si="4"/>
        <v>40</v>
      </c>
      <c r="M10" s="11">
        <f t="shared" si="4"/>
        <v>5081</v>
      </c>
      <c r="N10" s="11">
        <f t="shared" si="4"/>
        <v>129</v>
      </c>
      <c r="O10" s="11">
        <f t="shared" si="4"/>
        <v>1248</v>
      </c>
      <c r="P10" s="11">
        <f t="shared" si="4"/>
        <v>202</v>
      </c>
    </row>
    <row r="11" spans="1:16" ht="13.5">
      <c r="A11" s="9">
        <v>4</v>
      </c>
      <c r="B11" s="10" t="s">
        <v>9</v>
      </c>
      <c r="C11" s="11">
        <f>C64+C117</f>
        <v>22174</v>
      </c>
      <c r="D11" s="11">
        <f>D64+D117</f>
        <v>19481</v>
      </c>
      <c r="E11" s="12">
        <f t="shared" si="0"/>
        <v>87.85514566609542</v>
      </c>
      <c r="F11" s="11">
        <f>F64+F117</f>
        <v>46411</v>
      </c>
      <c r="G11" s="13">
        <f t="shared" si="1"/>
        <v>2.382372568143319</v>
      </c>
      <c r="H11" s="14">
        <f t="shared" si="2"/>
        <v>47.615625481238126</v>
      </c>
      <c r="I11" s="11">
        <f aca="true" t="shared" si="5" ref="I11:P11">I64+I117</f>
        <v>4834</v>
      </c>
      <c r="J11" s="11">
        <f t="shared" si="5"/>
        <v>3562</v>
      </c>
      <c r="K11" s="11">
        <f t="shared" si="5"/>
        <v>848</v>
      </c>
      <c r="L11" s="11">
        <f t="shared" si="5"/>
        <v>32</v>
      </c>
      <c r="M11" s="11">
        <f t="shared" si="5"/>
        <v>9276</v>
      </c>
      <c r="N11" s="11">
        <f t="shared" si="5"/>
        <v>194</v>
      </c>
      <c r="O11" s="11">
        <f t="shared" si="5"/>
        <v>2213</v>
      </c>
      <c r="P11" s="11">
        <f t="shared" si="5"/>
        <v>1114</v>
      </c>
    </row>
    <row r="12" spans="1:16" ht="13.5">
      <c r="A12" s="9">
        <v>5</v>
      </c>
      <c r="B12" s="10" t="s">
        <v>10</v>
      </c>
      <c r="C12" s="11">
        <f>C65+C129</f>
        <v>9642</v>
      </c>
      <c r="D12" s="11">
        <f>D65+D129</f>
        <v>8965</v>
      </c>
      <c r="E12" s="12">
        <f t="shared" si="0"/>
        <v>92.9786351379382</v>
      </c>
      <c r="F12" s="11">
        <f>F65+F129</f>
        <v>22016</v>
      </c>
      <c r="G12" s="13">
        <f t="shared" si="1"/>
        <v>2.4557724484104853</v>
      </c>
      <c r="H12" s="14">
        <f t="shared" si="2"/>
        <v>49.12437255995538</v>
      </c>
      <c r="I12" s="11">
        <f aca="true" t="shared" si="6" ref="I12:P12">I65+I129</f>
        <v>2312</v>
      </c>
      <c r="J12" s="11">
        <f t="shared" si="6"/>
        <v>1673</v>
      </c>
      <c r="K12" s="11">
        <f t="shared" si="6"/>
        <v>405</v>
      </c>
      <c r="L12" s="11">
        <f t="shared" si="6"/>
        <v>14</v>
      </c>
      <c r="M12" s="11">
        <f t="shared" si="6"/>
        <v>4404</v>
      </c>
      <c r="N12" s="11">
        <f t="shared" si="6"/>
        <v>107</v>
      </c>
      <c r="O12" s="11">
        <f t="shared" si="6"/>
        <v>925</v>
      </c>
      <c r="P12" s="11">
        <f t="shared" si="6"/>
        <v>38</v>
      </c>
    </row>
    <row r="13" spans="1:16" ht="13.5">
      <c r="A13" s="9">
        <v>6</v>
      </c>
      <c r="B13" s="10" t="s">
        <v>11</v>
      </c>
      <c r="C13" s="11">
        <f>C66</f>
        <v>11122</v>
      </c>
      <c r="D13" s="11">
        <f>D66</f>
        <v>10828</v>
      </c>
      <c r="E13" s="12">
        <f t="shared" si="0"/>
        <v>97.35659054126955</v>
      </c>
      <c r="F13" s="11">
        <f>F66</f>
        <v>24998</v>
      </c>
      <c r="G13" s="13">
        <f t="shared" si="1"/>
        <v>2.3086442556335425</v>
      </c>
      <c r="H13" s="14">
        <f t="shared" si="2"/>
        <v>47.46028814185445</v>
      </c>
      <c r="I13" s="11">
        <f aca="true" t="shared" si="7" ref="I13:P13">I66</f>
        <v>2728</v>
      </c>
      <c r="J13" s="11">
        <f t="shared" si="7"/>
        <v>2011</v>
      </c>
      <c r="K13" s="11">
        <f t="shared" si="7"/>
        <v>399</v>
      </c>
      <c r="L13" s="11">
        <f t="shared" si="7"/>
        <v>1</v>
      </c>
      <c r="M13" s="11">
        <f t="shared" si="7"/>
        <v>5139</v>
      </c>
      <c r="N13" s="11">
        <f t="shared" si="7"/>
        <v>75</v>
      </c>
      <c r="O13" s="11">
        <f t="shared" si="7"/>
        <v>1043</v>
      </c>
      <c r="P13" s="11">
        <f t="shared" si="7"/>
        <v>128</v>
      </c>
    </row>
    <row r="14" spans="1:16" ht="13.5">
      <c r="A14" s="9">
        <v>7</v>
      </c>
      <c r="B14" s="10" t="s">
        <v>12</v>
      </c>
      <c r="C14" s="11">
        <f>C67+C130+C131</f>
        <v>21000</v>
      </c>
      <c r="D14" s="11">
        <f>D67+D130+D131</f>
        <v>19382</v>
      </c>
      <c r="E14" s="12">
        <f t="shared" si="0"/>
        <v>92.29523809523809</v>
      </c>
      <c r="F14" s="11">
        <f>F67+F130+F131</f>
        <v>44297</v>
      </c>
      <c r="G14" s="13">
        <f t="shared" si="1"/>
        <v>2.2854710556186153</v>
      </c>
      <c r="H14" s="14">
        <f t="shared" si="2"/>
        <v>45.960169229181716</v>
      </c>
      <c r="I14" s="11">
        <f aca="true" t="shared" si="8" ref="I14:P14">I67+I130+I131</f>
        <v>4637</v>
      </c>
      <c r="J14" s="11">
        <f t="shared" si="8"/>
        <v>3479</v>
      </c>
      <c r="K14" s="11">
        <f t="shared" si="8"/>
        <v>780</v>
      </c>
      <c r="L14" s="11">
        <f t="shared" si="8"/>
        <v>12</v>
      </c>
      <c r="M14" s="11">
        <f t="shared" si="8"/>
        <v>8908</v>
      </c>
      <c r="N14" s="11">
        <f t="shared" si="8"/>
        <v>355</v>
      </c>
      <c r="O14" s="11">
        <f t="shared" si="8"/>
        <v>2328</v>
      </c>
      <c r="P14" s="11">
        <f t="shared" si="8"/>
        <v>546</v>
      </c>
    </row>
    <row r="15" spans="1:16" ht="13.5">
      <c r="A15" s="9">
        <v>8</v>
      </c>
      <c r="B15" s="10" t="s">
        <v>13</v>
      </c>
      <c r="C15" s="11">
        <f>C68</f>
        <v>29152</v>
      </c>
      <c r="D15" s="11">
        <f>D68</f>
        <v>25552</v>
      </c>
      <c r="E15" s="12">
        <f t="shared" si="0"/>
        <v>87.6509330406147</v>
      </c>
      <c r="F15" s="11">
        <f>F68</f>
        <v>45618</v>
      </c>
      <c r="G15" s="13">
        <f t="shared" si="1"/>
        <v>1.7853005635566688</v>
      </c>
      <c r="H15" s="14">
        <f t="shared" si="2"/>
        <v>38.979336255479026</v>
      </c>
      <c r="I15" s="11">
        <f aca="true" t="shared" si="9" ref="I15:P15">I68</f>
        <v>5637</v>
      </c>
      <c r="J15" s="11">
        <f t="shared" si="9"/>
        <v>3526</v>
      </c>
      <c r="K15" s="11">
        <f t="shared" si="9"/>
        <v>746</v>
      </c>
      <c r="L15" s="11">
        <f t="shared" si="9"/>
        <v>51</v>
      </c>
      <c r="M15" s="11">
        <f t="shared" si="9"/>
        <v>9960</v>
      </c>
      <c r="N15" s="11">
        <f t="shared" si="9"/>
        <v>268</v>
      </c>
      <c r="O15" s="11">
        <f t="shared" si="9"/>
        <v>2849</v>
      </c>
      <c r="P15" s="11">
        <f t="shared" si="9"/>
        <v>258</v>
      </c>
    </row>
    <row r="16" spans="1:16" ht="13.5">
      <c r="A16" s="9">
        <v>9</v>
      </c>
      <c r="B16" s="10" t="s">
        <v>14</v>
      </c>
      <c r="C16" s="11">
        <f>C69+C132</f>
        <v>19378</v>
      </c>
      <c r="D16" s="11">
        <f>D69+D132</f>
        <v>17162</v>
      </c>
      <c r="E16" s="12">
        <f t="shared" si="0"/>
        <v>88.56435132624625</v>
      </c>
      <c r="F16" s="11">
        <f>F69+F132</f>
        <v>29348</v>
      </c>
      <c r="G16" s="13">
        <f t="shared" si="1"/>
        <v>1.7100571029017597</v>
      </c>
      <c r="H16" s="14">
        <f t="shared" si="2"/>
        <v>35.741755040205106</v>
      </c>
      <c r="I16" s="11">
        <f aca="true" t="shared" si="10" ref="I16:P16">I69+I132</f>
        <v>3493</v>
      </c>
      <c r="J16" s="11">
        <f t="shared" si="10"/>
        <v>2077</v>
      </c>
      <c r="K16" s="11">
        <f t="shared" si="10"/>
        <v>220</v>
      </c>
      <c r="L16" s="11">
        <f t="shared" si="10"/>
        <v>348</v>
      </c>
      <c r="M16" s="11">
        <f t="shared" si="10"/>
        <v>6134</v>
      </c>
      <c r="N16" s="11">
        <f t="shared" si="10"/>
        <v>278</v>
      </c>
      <c r="O16" s="11">
        <f t="shared" si="10"/>
        <v>1843</v>
      </c>
      <c r="P16" s="11">
        <f t="shared" si="10"/>
        <v>695</v>
      </c>
    </row>
    <row r="17" spans="1:16" ht="13.5">
      <c r="A17" s="9">
        <v>10</v>
      </c>
      <c r="B17" s="10" t="s">
        <v>15</v>
      </c>
      <c r="C17" s="11">
        <f>C70</f>
        <v>20054</v>
      </c>
      <c r="D17" s="11">
        <f>D70</f>
        <v>17886</v>
      </c>
      <c r="E17" s="12">
        <f t="shared" si="0"/>
        <v>89.1891891891892</v>
      </c>
      <c r="F17" s="11">
        <f>F70</f>
        <v>32271</v>
      </c>
      <c r="G17" s="13">
        <f t="shared" si="1"/>
        <v>1.804260315330426</v>
      </c>
      <c r="H17" s="14">
        <f t="shared" si="2"/>
        <v>37.74460471877446</v>
      </c>
      <c r="I17" s="11">
        <f aca="true" t="shared" si="11" ref="I17:P18">I70</f>
        <v>3924</v>
      </c>
      <c r="J17" s="11">
        <f t="shared" si="11"/>
        <v>2227</v>
      </c>
      <c r="K17" s="11">
        <f t="shared" si="11"/>
        <v>569</v>
      </c>
      <c r="L17" s="11">
        <f t="shared" si="11"/>
        <v>31</v>
      </c>
      <c r="M17" s="11">
        <f t="shared" si="11"/>
        <v>6751</v>
      </c>
      <c r="N17" s="11">
        <f t="shared" si="11"/>
        <v>129</v>
      </c>
      <c r="O17" s="11">
        <f t="shared" si="11"/>
        <v>1842</v>
      </c>
      <c r="P17" s="11">
        <f t="shared" si="11"/>
        <v>525</v>
      </c>
    </row>
    <row r="18" spans="1:16" ht="13.5">
      <c r="A18" s="9">
        <v>11</v>
      </c>
      <c r="B18" s="10" t="s">
        <v>16</v>
      </c>
      <c r="C18" s="11">
        <f>C71</f>
        <v>68005</v>
      </c>
      <c r="D18" s="11">
        <f>D71</f>
        <v>55955</v>
      </c>
      <c r="E18" s="12">
        <f t="shared" si="0"/>
        <v>82.28071465333431</v>
      </c>
      <c r="F18" s="11">
        <f>F71</f>
        <v>75871</v>
      </c>
      <c r="G18" s="13">
        <f t="shared" si="1"/>
        <v>1.3559288714145294</v>
      </c>
      <c r="H18" s="14">
        <f t="shared" si="2"/>
        <v>33.521579840943616</v>
      </c>
      <c r="I18" s="11">
        <f t="shared" si="11"/>
        <v>11392</v>
      </c>
      <c r="J18" s="11">
        <f t="shared" si="11"/>
        <v>5614</v>
      </c>
      <c r="K18" s="11">
        <f t="shared" si="11"/>
        <v>1068</v>
      </c>
      <c r="L18" s="11">
        <f t="shared" si="11"/>
        <v>683</v>
      </c>
      <c r="M18" s="11">
        <f t="shared" si="11"/>
        <v>18757</v>
      </c>
      <c r="N18" s="11">
        <f t="shared" si="11"/>
        <v>552</v>
      </c>
      <c r="O18" s="11">
        <f t="shared" si="11"/>
        <v>6028</v>
      </c>
      <c r="P18" s="11">
        <f t="shared" si="11"/>
        <v>1455</v>
      </c>
    </row>
    <row r="19" spans="1:16" ht="13.5">
      <c r="A19" s="9">
        <v>12</v>
      </c>
      <c r="B19" s="10" t="s">
        <v>17</v>
      </c>
      <c r="C19" s="11">
        <f>C72+C118</f>
        <v>56517</v>
      </c>
      <c r="D19" s="11">
        <f>D72+D118</f>
        <v>47767</v>
      </c>
      <c r="E19" s="12">
        <f t="shared" si="0"/>
        <v>84.5179326574305</v>
      </c>
      <c r="F19" s="11">
        <f>F72+F118</f>
        <v>76031</v>
      </c>
      <c r="G19" s="13">
        <f t="shared" si="1"/>
        <v>1.5917055707915506</v>
      </c>
      <c r="H19" s="14">
        <f t="shared" si="2"/>
        <v>36.56499256809094</v>
      </c>
      <c r="I19" s="11">
        <f aca="true" t="shared" si="12" ref="I19:P19">I72+I118</f>
        <v>10374</v>
      </c>
      <c r="J19" s="11">
        <f t="shared" si="12"/>
        <v>5827</v>
      </c>
      <c r="K19" s="11">
        <f t="shared" si="12"/>
        <v>1242</v>
      </c>
      <c r="L19" s="11">
        <f t="shared" si="12"/>
        <v>23</v>
      </c>
      <c r="M19" s="11">
        <f t="shared" si="12"/>
        <v>17466</v>
      </c>
      <c r="N19" s="11">
        <f t="shared" si="12"/>
        <v>619</v>
      </c>
      <c r="O19" s="11">
        <f t="shared" si="12"/>
        <v>6354</v>
      </c>
      <c r="P19" s="11">
        <f t="shared" si="12"/>
        <v>2818</v>
      </c>
    </row>
    <row r="20" spans="1:16" ht="13.5">
      <c r="A20" s="9">
        <v>13</v>
      </c>
      <c r="B20" s="10" t="s">
        <v>18</v>
      </c>
      <c r="C20" s="11">
        <f>C73+SUM(C167:C189)</f>
        <v>99946</v>
      </c>
      <c r="D20" s="11">
        <f>D73+SUM(D167:D189)</f>
        <v>86217</v>
      </c>
      <c r="E20" s="12">
        <f t="shared" si="0"/>
        <v>86.26358233446061</v>
      </c>
      <c r="F20" s="11">
        <f>F73+SUM(F167:F189)</f>
        <v>76629</v>
      </c>
      <c r="G20" s="13">
        <f t="shared" si="1"/>
        <v>0.888792233550228</v>
      </c>
      <c r="H20" s="14">
        <f t="shared" si="2"/>
        <v>23.916396998271804</v>
      </c>
      <c r="I20" s="11">
        <f aca="true" t="shared" si="13" ref="I20:P20">I73+SUM(I167:I189)</f>
        <v>13498</v>
      </c>
      <c r="J20" s="11">
        <f t="shared" si="13"/>
        <v>5632</v>
      </c>
      <c r="K20" s="11">
        <f t="shared" si="13"/>
        <v>1490</v>
      </c>
      <c r="L20" s="11">
        <f t="shared" si="13"/>
        <v>0</v>
      </c>
      <c r="M20" s="11">
        <f t="shared" si="13"/>
        <v>20620</v>
      </c>
      <c r="N20" s="11">
        <f t="shared" si="13"/>
        <v>1617</v>
      </c>
      <c r="O20" s="11">
        <f t="shared" si="13"/>
        <v>12000</v>
      </c>
      <c r="P20" s="11">
        <f t="shared" si="13"/>
        <v>7329</v>
      </c>
    </row>
    <row r="21" spans="1:16" ht="13.5">
      <c r="A21" s="9">
        <v>14</v>
      </c>
      <c r="B21" s="10" t="s">
        <v>19</v>
      </c>
      <c r="C21" s="11">
        <f>C74+C119+C120+C159+C133</f>
        <v>83388</v>
      </c>
      <c r="D21" s="11">
        <f>D74+D119+D120+D159+D133</f>
        <v>74493</v>
      </c>
      <c r="E21" s="12">
        <f t="shared" si="0"/>
        <v>89.33299755360483</v>
      </c>
      <c r="F21" s="11">
        <f>F74+F119+F120+F159+F133</f>
        <v>72943</v>
      </c>
      <c r="G21" s="13">
        <f t="shared" si="1"/>
        <v>0.9791926758218893</v>
      </c>
      <c r="H21" s="14">
        <f t="shared" si="2"/>
        <v>24.65600794705543</v>
      </c>
      <c r="I21" s="11">
        <f aca="true" t="shared" si="14" ref="I21:P21">I74+I119+I120+I159+I133</f>
        <v>12115</v>
      </c>
      <c r="J21" s="11">
        <f t="shared" si="14"/>
        <v>5065</v>
      </c>
      <c r="K21" s="11">
        <f t="shared" si="14"/>
        <v>1187</v>
      </c>
      <c r="L21" s="11">
        <f t="shared" si="14"/>
        <v>0</v>
      </c>
      <c r="M21" s="11">
        <f t="shared" si="14"/>
        <v>18367</v>
      </c>
      <c r="N21" s="11">
        <f t="shared" si="14"/>
        <v>1745</v>
      </c>
      <c r="O21" s="11">
        <f t="shared" si="14"/>
        <v>11645</v>
      </c>
      <c r="P21" s="11">
        <f t="shared" si="14"/>
        <v>4731</v>
      </c>
    </row>
    <row r="22" spans="1:16" ht="13.5">
      <c r="A22" s="9">
        <v>15</v>
      </c>
      <c r="B22" s="10" t="s">
        <v>20</v>
      </c>
      <c r="C22" s="11">
        <f>C134+C75</f>
        <v>22831</v>
      </c>
      <c r="D22" s="11">
        <f>D134+D75</f>
        <v>21272</v>
      </c>
      <c r="E22" s="12">
        <f t="shared" si="0"/>
        <v>93.17156497744296</v>
      </c>
      <c r="F22" s="11">
        <f>F134+F75</f>
        <v>29862</v>
      </c>
      <c r="G22" s="13">
        <f t="shared" si="1"/>
        <v>1.4038172245204965</v>
      </c>
      <c r="H22" s="14">
        <f t="shared" si="2"/>
        <v>34.049454682211355</v>
      </c>
      <c r="I22" s="11">
        <f aca="true" t="shared" si="15" ref="I22:P22">I134+I75</f>
        <v>4404</v>
      </c>
      <c r="J22" s="11">
        <f t="shared" si="15"/>
        <v>2233</v>
      </c>
      <c r="K22" s="11">
        <f t="shared" si="15"/>
        <v>588</v>
      </c>
      <c r="L22" s="11">
        <f t="shared" si="15"/>
        <v>18</v>
      </c>
      <c r="M22" s="11">
        <f t="shared" si="15"/>
        <v>7243</v>
      </c>
      <c r="N22" s="11">
        <f t="shared" si="15"/>
        <v>70</v>
      </c>
      <c r="O22" s="11">
        <f t="shared" si="15"/>
        <v>949</v>
      </c>
      <c r="P22" s="11">
        <f t="shared" si="15"/>
        <v>123</v>
      </c>
    </row>
    <row r="23" spans="1:16" ht="13.5">
      <c r="A23" s="9">
        <v>16</v>
      </c>
      <c r="B23" s="10" t="s">
        <v>21</v>
      </c>
      <c r="C23" s="11">
        <f>C76+C135</f>
        <v>10235</v>
      </c>
      <c r="D23" s="11">
        <f>D76+D135</f>
        <v>9593</v>
      </c>
      <c r="E23" s="12">
        <f t="shared" si="0"/>
        <v>93.72740595994138</v>
      </c>
      <c r="F23" s="11">
        <f>F76+F135</f>
        <v>12962</v>
      </c>
      <c r="G23" s="13">
        <f t="shared" si="1"/>
        <v>1.3511935786510998</v>
      </c>
      <c r="H23" s="14">
        <f t="shared" si="2"/>
        <v>37.95475867820286</v>
      </c>
      <c r="I23" s="11">
        <f aca="true" t="shared" si="16" ref="I23:P23">I76+I135</f>
        <v>2251</v>
      </c>
      <c r="J23" s="11">
        <f t="shared" si="16"/>
        <v>1172</v>
      </c>
      <c r="K23" s="11">
        <f t="shared" si="16"/>
        <v>218</v>
      </c>
      <c r="L23" s="11">
        <f t="shared" si="16"/>
        <v>0</v>
      </c>
      <c r="M23" s="11">
        <f t="shared" si="16"/>
        <v>3641</v>
      </c>
      <c r="N23" s="11">
        <f t="shared" si="16"/>
        <v>171</v>
      </c>
      <c r="O23" s="11">
        <f t="shared" si="16"/>
        <v>1144</v>
      </c>
      <c r="P23" s="11">
        <f t="shared" si="16"/>
        <v>408</v>
      </c>
    </row>
    <row r="24" spans="1:16" ht="13.5">
      <c r="A24" s="9">
        <v>17</v>
      </c>
      <c r="B24" s="10" t="s">
        <v>22</v>
      </c>
      <c r="C24" s="11">
        <f>C136+C77</f>
        <v>11759</v>
      </c>
      <c r="D24" s="11">
        <f>D136+D77</f>
        <v>11061</v>
      </c>
      <c r="E24" s="12">
        <f t="shared" si="0"/>
        <v>94.06412109873288</v>
      </c>
      <c r="F24" s="11">
        <f>F136+F77</f>
        <v>13898</v>
      </c>
      <c r="G24" s="13">
        <f t="shared" si="1"/>
        <v>1.2564867552662509</v>
      </c>
      <c r="H24" s="14">
        <f t="shared" si="2"/>
        <v>33.16155862941868</v>
      </c>
      <c r="I24" s="11">
        <f aca="true" t="shared" si="17" ref="I24:P24">I136+I77</f>
        <v>2224</v>
      </c>
      <c r="J24" s="11">
        <f t="shared" si="17"/>
        <v>1191</v>
      </c>
      <c r="K24" s="11">
        <f t="shared" si="17"/>
        <v>250</v>
      </c>
      <c r="L24" s="11">
        <f t="shared" si="17"/>
        <v>3</v>
      </c>
      <c r="M24" s="11">
        <f t="shared" si="17"/>
        <v>3668</v>
      </c>
      <c r="N24" s="11">
        <f t="shared" si="17"/>
        <v>179</v>
      </c>
      <c r="O24" s="11">
        <f t="shared" si="17"/>
        <v>1330</v>
      </c>
      <c r="P24" s="11">
        <f t="shared" si="17"/>
        <v>1049</v>
      </c>
    </row>
    <row r="25" spans="1:16" ht="13.5">
      <c r="A25" s="9">
        <v>18</v>
      </c>
      <c r="B25" s="10" t="s">
        <v>23</v>
      </c>
      <c r="C25" s="11">
        <f>C78</f>
        <v>8352</v>
      </c>
      <c r="D25" s="11">
        <f>D78</f>
        <v>7965</v>
      </c>
      <c r="E25" s="12">
        <f t="shared" si="0"/>
        <v>95.36637931034483</v>
      </c>
      <c r="F25" s="11">
        <f>F78</f>
        <v>9481</v>
      </c>
      <c r="G25" s="13">
        <f t="shared" si="1"/>
        <v>1.1903327055869428</v>
      </c>
      <c r="H25" s="14">
        <f t="shared" si="2"/>
        <v>31.462649089767737</v>
      </c>
      <c r="I25" s="11">
        <f aca="true" t="shared" si="18" ref="I25:P26">I78</f>
        <v>1507</v>
      </c>
      <c r="J25" s="11">
        <f t="shared" si="18"/>
        <v>748</v>
      </c>
      <c r="K25" s="11">
        <f t="shared" si="18"/>
        <v>247</v>
      </c>
      <c r="L25" s="11">
        <f t="shared" si="18"/>
        <v>4</v>
      </c>
      <c r="M25" s="11">
        <f t="shared" si="18"/>
        <v>2506</v>
      </c>
      <c r="N25" s="11">
        <f t="shared" si="18"/>
        <v>64</v>
      </c>
      <c r="O25" s="11">
        <f t="shared" si="18"/>
        <v>700</v>
      </c>
      <c r="P25" s="11">
        <f t="shared" si="18"/>
        <v>200</v>
      </c>
    </row>
    <row r="26" spans="1:16" ht="13.5">
      <c r="A26" s="9">
        <v>19</v>
      </c>
      <c r="B26" s="10" t="s">
        <v>24</v>
      </c>
      <c r="C26" s="11">
        <f>C79</f>
        <v>8802</v>
      </c>
      <c r="D26" s="11">
        <f>D79</f>
        <v>7625</v>
      </c>
      <c r="E26" s="12">
        <f t="shared" si="0"/>
        <v>86.6280390820268</v>
      </c>
      <c r="F26" s="11">
        <f>F79</f>
        <v>13628</v>
      </c>
      <c r="G26" s="13">
        <f t="shared" si="1"/>
        <v>1.7872786885245902</v>
      </c>
      <c r="H26" s="14">
        <f t="shared" si="2"/>
        <v>39.30491803278689</v>
      </c>
      <c r="I26" s="11">
        <f t="shared" si="18"/>
        <v>1628</v>
      </c>
      <c r="J26" s="11">
        <f t="shared" si="18"/>
        <v>1020</v>
      </c>
      <c r="K26" s="11">
        <f t="shared" si="18"/>
        <v>264</v>
      </c>
      <c r="L26" s="11">
        <f t="shared" si="18"/>
        <v>85</v>
      </c>
      <c r="M26" s="11">
        <f t="shared" si="18"/>
        <v>2997</v>
      </c>
      <c r="N26" s="11">
        <f t="shared" si="18"/>
        <v>134</v>
      </c>
      <c r="O26" s="11">
        <f t="shared" si="18"/>
        <v>772</v>
      </c>
      <c r="P26" s="11">
        <f t="shared" si="18"/>
        <v>319</v>
      </c>
    </row>
    <row r="27" spans="1:16" ht="13.5">
      <c r="A27" s="9">
        <v>20</v>
      </c>
      <c r="B27" s="10" t="s">
        <v>25</v>
      </c>
      <c r="C27" s="11">
        <f>C80+C137</f>
        <v>22062</v>
      </c>
      <c r="D27" s="11">
        <f>D80+D137</f>
        <v>19893</v>
      </c>
      <c r="E27" s="12">
        <f t="shared" si="0"/>
        <v>90.16861571933642</v>
      </c>
      <c r="F27" s="11">
        <f>F80+F137</f>
        <v>26228</v>
      </c>
      <c r="G27" s="13">
        <f t="shared" si="1"/>
        <v>1.3184537274418138</v>
      </c>
      <c r="H27" s="14">
        <f t="shared" si="2"/>
        <v>31.53873221736289</v>
      </c>
      <c r="I27" s="11">
        <f aca="true" t="shared" si="19" ref="I27:P27">I80+I137</f>
        <v>3930</v>
      </c>
      <c r="J27" s="11">
        <f t="shared" si="19"/>
        <v>1799</v>
      </c>
      <c r="K27" s="11">
        <f t="shared" si="19"/>
        <v>545</v>
      </c>
      <c r="L27" s="11">
        <f t="shared" si="19"/>
        <v>0</v>
      </c>
      <c r="M27" s="11">
        <f t="shared" si="19"/>
        <v>6274</v>
      </c>
      <c r="N27" s="11">
        <f t="shared" si="19"/>
        <v>168</v>
      </c>
      <c r="O27" s="11">
        <f t="shared" si="19"/>
        <v>1988</v>
      </c>
      <c r="P27" s="11">
        <f t="shared" si="19"/>
        <v>290</v>
      </c>
    </row>
    <row r="28" spans="1:16" ht="13.5">
      <c r="A28" s="9">
        <v>21</v>
      </c>
      <c r="B28" s="10" t="s">
        <v>26</v>
      </c>
      <c r="C28" s="11">
        <f>C138+C81</f>
        <v>20893</v>
      </c>
      <c r="D28" s="11">
        <f>D138+D81</f>
        <v>19329</v>
      </c>
      <c r="E28" s="12">
        <f t="shared" si="0"/>
        <v>92.51423921887714</v>
      </c>
      <c r="F28" s="11">
        <f>F138+F81</f>
        <v>20003</v>
      </c>
      <c r="G28" s="13">
        <f t="shared" si="1"/>
        <v>1.0348698846293134</v>
      </c>
      <c r="H28" s="14">
        <f t="shared" si="2"/>
        <v>26.121372031662272</v>
      </c>
      <c r="I28" s="11">
        <f aca="true" t="shared" si="20" ref="I28:P28">I138+I81</f>
        <v>3135</v>
      </c>
      <c r="J28" s="11">
        <f t="shared" si="20"/>
        <v>1529</v>
      </c>
      <c r="K28" s="11">
        <f t="shared" si="20"/>
        <v>385</v>
      </c>
      <c r="L28" s="11">
        <f t="shared" si="20"/>
        <v>0</v>
      </c>
      <c r="M28" s="11">
        <f t="shared" si="20"/>
        <v>5049</v>
      </c>
      <c r="N28" s="11">
        <f t="shared" si="20"/>
        <v>229</v>
      </c>
      <c r="O28" s="11">
        <f t="shared" si="20"/>
        <v>2349</v>
      </c>
      <c r="P28" s="11">
        <f t="shared" si="20"/>
        <v>363</v>
      </c>
    </row>
    <row r="29" spans="1:16" ht="13.5">
      <c r="A29" s="9">
        <v>22</v>
      </c>
      <c r="B29" s="10" t="s">
        <v>27</v>
      </c>
      <c r="C29" s="11">
        <f>C82+C139+C140</f>
        <v>36956</v>
      </c>
      <c r="D29" s="11">
        <f>D82+D139+D140</f>
        <v>31857</v>
      </c>
      <c r="E29" s="12">
        <f t="shared" si="0"/>
        <v>86.20251109427427</v>
      </c>
      <c r="F29" s="11">
        <f>F82+F139+F140</f>
        <v>33384</v>
      </c>
      <c r="G29" s="13">
        <f t="shared" si="1"/>
        <v>1.0479329503719748</v>
      </c>
      <c r="H29" s="14">
        <f t="shared" si="2"/>
        <v>26.308189722823872</v>
      </c>
      <c r="I29" s="11">
        <f aca="true" t="shared" si="21" ref="I29:P29">I82+I139+I140</f>
        <v>5308</v>
      </c>
      <c r="J29" s="11">
        <f t="shared" si="21"/>
        <v>2435</v>
      </c>
      <c r="K29" s="11">
        <f t="shared" si="21"/>
        <v>223</v>
      </c>
      <c r="L29" s="11">
        <f t="shared" si="21"/>
        <v>415</v>
      </c>
      <c r="M29" s="11">
        <f t="shared" si="21"/>
        <v>8381</v>
      </c>
      <c r="N29" s="11">
        <f t="shared" si="21"/>
        <v>214</v>
      </c>
      <c r="O29" s="11">
        <f t="shared" si="21"/>
        <v>4342</v>
      </c>
      <c r="P29" s="11">
        <f t="shared" si="21"/>
        <v>1296</v>
      </c>
    </row>
    <row r="30" spans="1:16" ht="13.5">
      <c r="A30" s="9">
        <v>23</v>
      </c>
      <c r="B30" s="10" t="s">
        <v>28</v>
      </c>
      <c r="C30" s="11">
        <f>C141+C142+C121+C83</f>
        <v>83747</v>
      </c>
      <c r="D30" s="11">
        <f>D141+D142+D121+D83</f>
        <v>76901</v>
      </c>
      <c r="E30" s="12">
        <f t="shared" si="0"/>
        <v>91.82537881953981</v>
      </c>
      <c r="F30" s="11">
        <f>F141+F142+F121+F83</f>
        <v>77114</v>
      </c>
      <c r="G30" s="13">
        <f t="shared" si="1"/>
        <v>1.0027697949311452</v>
      </c>
      <c r="H30" s="14">
        <f t="shared" si="2"/>
        <v>25.40929246693801</v>
      </c>
      <c r="I30" s="11">
        <f aca="true" t="shared" si="22" ref="I30:P30">I141+I142+I121+I83</f>
        <v>12733</v>
      </c>
      <c r="J30" s="11">
        <f t="shared" si="22"/>
        <v>5318</v>
      </c>
      <c r="K30" s="11">
        <f t="shared" si="22"/>
        <v>1489</v>
      </c>
      <c r="L30" s="11">
        <f t="shared" si="22"/>
        <v>0</v>
      </c>
      <c r="M30" s="11">
        <f t="shared" si="22"/>
        <v>19540</v>
      </c>
      <c r="N30" s="11">
        <f t="shared" si="22"/>
        <v>2066</v>
      </c>
      <c r="O30" s="11">
        <f t="shared" si="22"/>
        <v>12775</v>
      </c>
      <c r="P30" s="11">
        <f t="shared" si="22"/>
        <v>4241</v>
      </c>
    </row>
    <row r="31" spans="1:16" ht="13.5">
      <c r="A31" s="9">
        <v>24</v>
      </c>
      <c r="B31" s="10" t="s">
        <v>29</v>
      </c>
      <c r="C31" s="11">
        <f>C84</f>
        <v>18528</v>
      </c>
      <c r="D31" s="11">
        <f>D84</f>
        <v>16871</v>
      </c>
      <c r="E31" s="12">
        <f t="shared" si="0"/>
        <v>91.05677892918825</v>
      </c>
      <c r="F31" s="11">
        <f>F84</f>
        <v>32564</v>
      </c>
      <c r="G31" s="13">
        <f t="shared" si="1"/>
        <v>1.9301760417284097</v>
      </c>
      <c r="H31" s="14">
        <f t="shared" si="2"/>
        <v>36.54792247051153</v>
      </c>
      <c r="I31" s="11">
        <f aca="true" t="shared" si="23" ref="I31:P32">I84</f>
        <v>3537</v>
      </c>
      <c r="J31" s="11">
        <f t="shared" si="23"/>
        <v>2034</v>
      </c>
      <c r="K31" s="11">
        <f t="shared" si="23"/>
        <v>542</v>
      </c>
      <c r="L31" s="11">
        <f t="shared" si="23"/>
        <v>53</v>
      </c>
      <c r="M31" s="11">
        <f t="shared" si="23"/>
        <v>6166</v>
      </c>
      <c r="N31" s="11">
        <f t="shared" si="23"/>
        <v>195</v>
      </c>
      <c r="O31" s="11">
        <f t="shared" si="23"/>
        <v>2278</v>
      </c>
      <c r="P31" s="11">
        <f t="shared" si="23"/>
        <v>235</v>
      </c>
    </row>
    <row r="32" spans="1:16" ht="13.5">
      <c r="A32" s="9">
        <v>25</v>
      </c>
      <c r="B32" s="10" t="s">
        <v>30</v>
      </c>
      <c r="C32" s="11">
        <f>C85</f>
        <v>14671</v>
      </c>
      <c r="D32" s="11">
        <f>D85</f>
        <v>12885</v>
      </c>
      <c r="E32" s="12">
        <f t="shared" si="0"/>
        <v>87.82632404062436</v>
      </c>
      <c r="F32" s="11">
        <f>F85</f>
        <v>19151</v>
      </c>
      <c r="G32" s="13">
        <f t="shared" si="1"/>
        <v>1.4863019014357781</v>
      </c>
      <c r="H32" s="14">
        <f t="shared" si="2"/>
        <v>34.88552580519985</v>
      </c>
      <c r="I32" s="11">
        <f t="shared" si="23"/>
        <v>2650</v>
      </c>
      <c r="J32" s="11">
        <f t="shared" si="23"/>
        <v>1438</v>
      </c>
      <c r="K32" s="11">
        <f t="shared" si="23"/>
        <v>387</v>
      </c>
      <c r="L32" s="11">
        <f t="shared" si="23"/>
        <v>20</v>
      </c>
      <c r="M32" s="11">
        <f t="shared" si="23"/>
        <v>4495</v>
      </c>
      <c r="N32" s="11">
        <f t="shared" si="23"/>
        <v>18</v>
      </c>
      <c r="O32" s="11">
        <f t="shared" si="23"/>
        <v>1468</v>
      </c>
      <c r="P32" s="11">
        <f t="shared" si="23"/>
        <v>0</v>
      </c>
    </row>
    <row r="33" spans="1:16" ht="13.5">
      <c r="A33" s="9">
        <v>26</v>
      </c>
      <c r="B33" s="10" t="s">
        <v>31</v>
      </c>
      <c r="C33" s="11">
        <f>C86+C122</f>
        <v>24345</v>
      </c>
      <c r="D33" s="11">
        <f>D86+D122</f>
        <v>21346</v>
      </c>
      <c r="E33" s="12">
        <f t="shared" si="0"/>
        <v>87.68124871636887</v>
      </c>
      <c r="F33" s="11">
        <f>F86+F122</f>
        <v>26191</v>
      </c>
      <c r="G33" s="13">
        <f t="shared" si="1"/>
        <v>1.2269746088260096</v>
      </c>
      <c r="H33" s="14">
        <f t="shared" si="2"/>
        <v>30.506886536119175</v>
      </c>
      <c r="I33" s="11">
        <f aca="true" t="shared" si="24" ref="I33:P33">I86+I122</f>
        <v>4014</v>
      </c>
      <c r="J33" s="11">
        <f t="shared" si="24"/>
        <v>2030</v>
      </c>
      <c r="K33" s="11">
        <f t="shared" si="24"/>
        <v>443</v>
      </c>
      <c r="L33" s="11">
        <f t="shared" si="24"/>
        <v>25</v>
      </c>
      <c r="M33" s="11">
        <f t="shared" si="24"/>
        <v>6512</v>
      </c>
      <c r="N33" s="11">
        <f t="shared" si="24"/>
        <v>809</v>
      </c>
      <c r="O33" s="11">
        <f t="shared" si="24"/>
        <v>3940</v>
      </c>
      <c r="P33" s="11">
        <f t="shared" si="24"/>
        <v>1307</v>
      </c>
    </row>
    <row r="34" spans="1:16" ht="13.5">
      <c r="A34" s="9">
        <v>27</v>
      </c>
      <c r="B34" s="10" t="s">
        <v>32</v>
      </c>
      <c r="C34" s="11">
        <f>C123+C160+C143+C87</f>
        <v>86401</v>
      </c>
      <c r="D34" s="11">
        <f>D123+D160+D143+D87</f>
        <v>66536</v>
      </c>
      <c r="E34" s="12">
        <f t="shared" si="0"/>
        <v>77.00836795870418</v>
      </c>
      <c r="F34" s="11">
        <f>F123+F160+F143+F87</f>
        <v>93289</v>
      </c>
      <c r="G34" s="13">
        <f t="shared" si="1"/>
        <v>1.4020830828423712</v>
      </c>
      <c r="H34" s="14">
        <f t="shared" si="2"/>
        <v>35.11632800288565</v>
      </c>
      <c r="I34" s="11">
        <f aca="true" t="shared" si="25" ref="I34:P34">I123+I160+I143+I87</f>
        <v>14412</v>
      </c>
      <c r="J34" s="11">
        <f t="shared" si="25"/>
        <v>7259</v>
      </c>
      <c r="K34" s="11">
        <f t="shared" si="25"/>
        <v>1659</v>
      </c>
      <c r="L34" s="11">
        <f t="shared" si="25"/>
        <v>35</v>
      </c>
      <c r="M34" s="11">
        <f t="shared" si="25"/>
        <v>23365</v>
      </c>
      <c r="N34" s="11">
        <f t="shared" si="25"/>
        <v>1774</v>
      </c>
      <c r="O34" s="11">
        <f t="shared" si="25"/>
        <v>9012</v>
      </c>
      <c r="P34" s="11">
        <f t="shared" si="25"/>
        <v>2469</v>
      </c>
    </row>
    <row r="35" spans="1:16" ht="13.5">
      <c r="A35" s="9">
        <v>28</v>
      </c>
      <c r="B35" s="10" t="s">
        <v>33</v>
      </c>
      <c r="C35" s="11">
        <f>C88+C162+C161+C124+C144</f>
        <v>55586</v>
      </c>
      <c r="D35" s="11">
        <f>D88+D162+D161+D124+D144</f>
        <v>50514</v>
      </c>
      <c r="E35" s="12">
        <f t="shared" si="0"/>
        <v>90.8754002806462</v>
      </c>
      <c r="F35" s="11">
        <f>F88+F162+F161+F124+F144</f>
        <v>51558</v>
      </c>
      <c r="G35" s="13">
        <f t="shared" si="1"/>
        <v>1.0206675377123173</v>
      </c>
      <c r="H35" s="14">
        <f t="shared" si="2"/>
        <v>25.537474759472623</v>
      </c>
      <c r="I35" s="11">
        <f aca="true" t="shared" si="26" ref="I35:P35">I88+I162+I161+I124+I144</f>
        <v>8274</v>
      </c>
      <c r="J35" s="11">
        <f t="shared" si="26"/>
        <v>3726</v>
      </c>
      <c r="K35" s="11">
        <f t="shared" si="26"/>
        <v>899</v>
      </c>
      <c r="L35" s="11">
        <f t="shared" si="26"/>
        <v>1</v>
      </c>
      <c r="M35" s="11">
        <f t="shared" si="26"/>
        <v>12900</v>
      </c>
      <c r="N35" s="11">
        <f t="shared" si="26"/>
        <v>608</v>
      </c>
      <c r="O35" s="11">
        <f t="shared" si="26"/>
        <v>7688</v>
      </c>
      <c r="P35" s="11">
        <f t="shared" si="26"/>
        <v>1821</v>
      </c>
    </row>
    <row r="36" spans="1:16" ht="13.5">
      <c r="A36" s="9">
        <v>29</v>
      </c>
      <c r="B36" s="10" t="s">
        <v>34</v>
      </c>
      <c r="C36" s="11">
        <f>C89</f>
        <v>13890</v>
      </c>
      <c r="D36" s="11">
        <f>D89</f>
        <v>10911</v>
      </c>
      <c r="E36" s="12">
        <f t="shared" si="0"/>
        <v>78.55291576673866</v>
      </c>
      <c r="F36" s="11">
        <f>F89</f>
        <v>17625</v>
      </c>
      <c r="G36" s="13">
        <f t="shared" si="1"/>
        <v>1.6153423150948585</v>
      </c>
      <c r="H36" s="14">
        <f t="shared" si="2"/>
        <v>37.54926221244615</v>
      </c>
      <c r="I36" s="11">
        <f aca="true" t="shared" si="27" ref="I36:P36">I89</f>
        <v>2520</v>
      </c>
      <c r="J36" s="11">
        <f t="shared" si="27"/>
        <v>1305</v>
      </c>
      <c r="K36" s="11">
        <f t="shared" si="27"/>
        <v>268</v>
      </c>
      <c r="L36" s="11">
        <f t="shared" si="27"/>
        <v>4</v>
      </c>
      <c r="M36" s="11">
        <f t="shared" si="27"/>
        <v>4097</v>
      </c>
      <c r="N36" s="11">
        <f t="shared" si="27"/>
        <v>75</v>
      </c>
      <c r="O36" s="11">
        <f t="shared" si="27"/>
        <v>1416</v>
      </c>
      <c r="P36" s="11">
        <f t="shared" si="27"/>
        <v>451</v>
      </c>
    </row>
    <row r="37" spans="1:16" ht="13.5">
      <c r="A37" s="9">
        <v>30</v>
      </c>
      <c r="B37" s="10" t="s">
        <v>35</v>
      </c>
      <c r="C37" s="11">
        <f>C90+C145</f>
        <v>10198</v>
      </c>
      <c r="D37" s="11">
        <f>D90+D145</f>
        <v>9199</v>
      </c>
      <c r="E37" s="12">
        <f t="shared" si="0"/>
        <v>90.20396156109041</v>
      </c>
      <c r="F37" s="11">
        <f>F90+F145</f>
        <v>16231</v>
      </c>
      <c r="G37" s="13">
        <f t="shared" si="1"/>
        <v>1.7644309164039569</v>
      </c>
      <c r="H37" s="14">
        <f t="shared" si="2"/>
        <v>40.70007609522774</v>
      </c>
      <c r="I37" s="11">
        <f aca="true" t="shared" si="28" ref="I37:P37">I90+I145</f>
        <v>2185</v>
      </c>
      <c r="J37" s="11">
        <f t="shared" si="28"/>
        <v>1253</v>
      </c>
      <c r="K37" s="11">
        <f t="shared" si="28"/>
        <v>306</v>
      </c>
      <c r="L37" s="11">
        <f t="shared" si="28"/>
        <v>0</v>
      </c>
      <c r="M37" s="11">
        <f t="shared" si="28"/>
        <v>3744</v>
      </c>
      <c r="N37" s="11">
        <f t="shared" si="28"/>
        <v>117</v>
      </c>
      <c r="O37" s="11">
        <f t="shared" si="28"/>
        <v>888</v>
      </c>
      <c r="P37" s="11">
        <f t="shared" si="28"/>
        <v>16</v>
      </c>
    </row>
    <row r="38" spans="1:16" ht="13.5">
      <c r="A38" s="9">
        <v>31</v>
      </c>
      <c r="B38" s="10" t="s">
        <v>36</v>
      </c>
      <c r="C38" s="11">
        <f>C91</f>
        <v>5606</v>
      </c>
      <c r="D38" s="11">
        <f>D91</f>
        <v>5368</v>
      </c>
      <c r="E38" s="12">
        <f t="shared" si="0"/>
        <v>95.75454869782376</v>
      </c>
      <c r="F38" s="11">
        <f>F91</f>
        <v>7155</v>
      </c>
      <c r="G38" s="13">
        <f t="shared" si="1"/>
        <v>1.332898658718331</v>
      </c>
      <c r="H38" s="14">
        <f t="shared" si="2"/>
        <v>31.035767511177347</v>
      </c>
      <c r="I38" s="11">
        <f aca="true" t="shared" si="29" ref="I38:P39">I91</f>
        <v>1037</v>
      </c>
      <c r="J38" s="11">
        <f t="shared" si="29"/>
        <v>497</v>
      </c>
      <c r="K38" s="11">
        <f t="shared" si="29"/>
        <v>132</v>
      </c>
      <c r="L38" s="11">
        <f t="shared" si="29"/>
        <v>0</v>
      </c>
      <c r="M38" s="11">
        <f t="shared" si="29"/>
        <v>1666</v>
      </c>
      <c r="N38" s="11">
        <f t="shared" si="29"/>
        <v>287</v>
      </c>
      <c r="O38" s="11">
        <f t="shared" si="29"/>
        <v>939</v>
      </c>
      <c r="P38" s="11">
        <f t="shared" si="29"/>
        <v>803</v>
      </c>
    </row>
    <row r="39" spans="1:16" ht="13.5">
      <c r="A39" s="9">
        <v>32</v>
      </c>
      <c r="B39" s="10" t="s">
        <v>37</v>
      </c>
      <c r="C39" s="11">
        <f>C92</f>
        <v>6724</v>
      </c>
      <c r="D39" s="11">
        <f>D92</f>
        <v>6018</v>
      </c>
      <c r="E39" s="12">
        <f t="shared" si="0"/>
        <v>89.50029744199881</v>
      </c>
      <c r="F39" s="11">
        <f>F92</f>
        <v>9150</v>
      </c>
      <c r="G39" s="13">
        <f t="shared" si="1"/>
        <v>1.5204386839481556</v>
      </c>
      <c r="H39" s="14">
        <f t="shared" si="2"/>
        <v>37.13858424725823</v>
      </c>
      <c r="I39" s="11">
        <f t="shared" si="29"/>
        <v>1216</v>
      </c>
      <c r="J39" s="11">
        <f t="shared" si="29"/>
        <v>645</v>
      </c>
      <c r="K39" s="11">
        <f t="shared" si="29"/>
        <v>172</v>
      </c>
      <c r="L39" s="11">
        <f t="shared" si="29"/>
        <v>202</v>
      </c>
      <c r="M39" s="11">
        <f t="shared" si="29"/>
        <v>2235</v>
      </c>
      <c r="N39" s="11">
        <f t="shared" si="29"/>
        <v>530</v>
      </c>
      <c r="O39" s="11">
        <f t="shared" si="29"/>
        <v>855</v>
      </c>
      <c r="P39" s="11">
        <f t="shared" si="29"/>
        <v>135</v>
      </c>
    </row>
    <row r="40" spans="1:16" ht="13.5">
      <c r="A40" s="9">
        <v>33</v>
      </c>
      <c r="B40" s="10" t="s">
        <v>38</v>
      </c>
      <c r="C40" s="11">
        <f>C93+C146+C147</f>
        <v>19362</v>
      </c>
      <c r="D40" s="11">
        <f>D93+D146+D147</f>
        <v>15349</v>
      </c>
      <c r="E40" s="12">
        <f t="shared" si="0"/>
        <v>79.27383534758806</v>
      </c>
      <c r="F40" s="11">
        <f>F93+F146+F147</f>
        <v>21965</v>
      </c>
      <c r="G40" s="13">
        <f t="shared" si="1"/>
        <v>1.4310378526288356</v>
      </c>
      <c r="H40" s="14">
        <f t="shared" si="2"/>
        <v>34.51039155645319</v>
      </c>
      <c r="I40" s="11">
        <f aca="true" t="shared" si="30" ref="I40:P40">I93+I146+I147</f>
        <v>3161</v>
      </c>
      <c r="J40" s="11">
        <f t="shared" si="30"/>
        <v>1682</v>
      </c>
      <c r="K40" s="11">
        <f t="shared" si="30"/>
        <v>427</v>
      </c>
      <c r="L40" s="11">
        <f t="shared" si="30"/>
        <v>27</v>
      </c>
      <c r="M40" s="11">
        <f t="shared" si="30"/>
        <v>5297</v>
      </c>
      <c r="N40" s="11">
        <f t="shared" si="30"/>
        <v>210</v>
      </c>
      <c r="O40" s="11">
        <f t="shared" si="30"/>
        <v>2427</v>
      </c>
      <c r="P40" s="11">
        <f t="shared" si="30"/>
        <v>170</v>
      </c>
    </row>
    <row r="41" spans="1:16" ht="13.5">
      <c r="A41" s="9">
        <v>34</v>
      </c>
      <c r="B41" s="10" t="s">
        <v>39</v>
      </c>
      <c r="C41" s="11">
        <f>C163+C148+C125+C94</f>
        <v>28141</v>
      </c>
      <c r="D41" s="11">
        <f>D163+D148+D125+D94</f>
        <v>22219</v>
      </c>
      <c r="E41" s="12">
        <f t="shared" si="0"/>
        <v>78.95597171386945</v>
      </c>
      <c r="F41" s="11">
        <f>F163+F148+F125+F94</f>
        <v>22887</v>
      </c>
      <c r="G41" s="13">
        <f t="shared" si="1"/>
        <v>1.030064359332103</v>
      </c>
      <c r="H41" s="14">
        <f t="shared" si="2"/>
        <v>28.61514919663351</v>
      </c>
      <c r="I41" s="11">
        <f aca="true" t="shared" si="31" ref="I41:P41">I163+I148+I125+I94</f>
        <v>4127</v>
      </c>
      <c r="J41" s="11">
        <f t="shared" si="31"/>
        <v>1683</v>
      </c>
      <c r="K41" s="11">
        <f t="shared" si="31"/>
        <v>548</v>
      </c>
      <c r="L41" s="11">
        <f t="shared" si="31"/>
        <v>0</v>
      </c>
      <c r="M41" s="11">
        <f t="shared" si="31"/>
        <v>6358</v>
      </c>
      <c r="N41" s="11">
        <f t="shared" si="31"/>
        <v>325</v>
      </c>
      <c r="O41" s="11">
        <f t="shared" si="31"/>
        <v>2260</v>
      </c>
      <c r="P41" s="11">
        <f t="shared" si="31"/>
        <v>166</v>
      </c>
    </row>
    <row r="42" spans="1:16" ht="13.5">
      <c r="A42" s="9">
        <v>35</v>
      </c>
      <c r="B42" s="10" t="s">
        <v>40</v>
      </c>
      <c r="C42" s="11">
        <f>C164+C95</f>
        <v>13454</v>
      </c>
      <c r="D42" s="11">
        <f>D164+D95</f>
        <v>11819</v>
      </c>
      <c r="E42" s="12">
        <f t="shared" si="0"/>
        <v>87.84748030325554</v>
      </c>
      <c r="F42" s="11">
        <f>F164+F95</f>
        <v>15250</v>
      </c>
      <c r="G42" s="13">
        <f t="shared" si="1"/>
        <v>1.2902952872493443</v>
      </c>
      <c r="H42" s="14">
        <f t="shared" si="2"/>
        <v>30.34943734664523</v>
      </c>
      <c r="I42" s="11">
        <f aca="true" t="shared" si="32" ref="I42:P42">I164+I95</f>
        <v>2145</v>
      </c>
      <c r="J42" s="11">
        <f t="shared" si="32"/>
        <v>1111</v>
      </c>
      <c r="K42" s="11">
        <f t="shared" si="32"/>
        <v>315</v>
      </c>
      <c r="L42" s="11">
        <f t="shared" si="32"/>
        <v>16</v>
      </c>
      <c r="M42" s="11">
        <f t="shared" si="32"/>
        <v>3587</v>
      </c>
      <c r="N42" s="11">
        <f t="shared" si="32"/>
        <v>173</v>
      </c>
      <c r="O42" s="11">
        <f t="shared" si="32"/>
        <v>1343</v>
      </c>
      <c r="P42" s="11">
        <f t="shared" si="32"/>
        <v>163</v>
      </c>
    </row>
    <row r="43" spans="1:16" ht="13.5">
      <c r="A43" s="9">
        <v>36</v>
      </c>
      <c r="B43" s="10" t="s">
        <v>41</v>
      </c>
      <c r="C43" s="11">
        <f>C96</f>
        <v>7179</v>
      </c>
      <c r="D43" s="11">
        <f>D96</f>
        <v>6308</v>
      </c>
      <c r="E43" s="12">
        <f t="shared" si="0"/>
        <v>87.86739100153224</v>
      </c>
      <c r="F43" s="11">
        <f>F96</f>
        <v>12399</v>
      </c>
      <c r="G43" s="13">
        <f t="shared" si="1"/>
        <v>1.9655992390615091</v>
      </c>
      <c r="H43" s="14">
        <f t="shared" si="2"/>
        <v>43.02473050095117</v>
      </c>
      <c r="I43" s="11">
        <f aca="true" t="shared" si="33" ref="I43:P43">I96</f>
        <v>1512</v>
      </c>
      <c r="J43" s="11">
        <f t="shared" si="33"/>
        <v>902</v>
      </c>
      <c r="K43" s="11">
        <f t="shared" si="33"/>
        <v>289</v>
      </c>
      <c r="L43" s="11">
        <f t="shared" si="33"/>
        <v>11</v>
      </c>
      <c r="M43" s="11">
        <f t="shared" si="33"/>
        <v>2714</v>
      </c>
      <c r="N43" s="11">
        <f t="shared" si="33"/>
        <v>143</v>
      </c>
      <c r="O43" s="11">
        <f t="shared" si="33"/>
        <v>1381</v>
      </c>
      <c r="P43" s="11">
        <f t="shared" si="33"/>
        <v>400</v>
      </c>
    </row>
    <row r="44" spans="1:16" ht="13.5">
      <c r="A44" s="9">
        <v>37</v>
      </c>
      <c r="B44" s="10" t="s">
        <v>42</v>
      </c>
      <c r="C44" s="11">
        <f>C149+C97</f>
        <v>9710</v>
      </c>
      <c r="D44" s="11">
        <f>D149+D97</f>
        <v>8152</v>
      </c>
      <c r="E44" s="12">
        <f t="shared" si="0"/>
        <v>83.95468589083418</v>
      </c>
      <c r="F44" s="11">
        <f>F149+F97</f>
        <v>12585</v>
      </c>
      <c r="G44" s="13">
        <f t="shared" si="1"/>
        <v>1.543792934249264</v>
      </c>
      <c r="H44" s="14">
        <f t="shared" si="2"/>
        <v>40.37046123650638</v>
      </c>
      <c r="I44" s="11">
        <f aca="true" t="shared" si="34" ref="I44:P44">I149+I97</f>
        <v>1870</v>
      </c>
      <c r="J44" s="11">
        <f t="shared" si="34"/>
        <v>1076</v>
      </c>
      <c r="K44" s="11">
        <f t="shared" si="34"/>
        <v>328</v>
      </c>
      <c r="L44" s="11">
        <f t="shared" si="34"/>
        <v>17</v>
      </c>
      <c r="M44" s="11">
        <f t="shared" si="34"/>
        <v>3291</v>
      </c>
      <c r="N44" s="11">
        <f t="shared" si="34"/>
        <v>100</v>
      </c>
      <c r="O44" s="11">
        <f t="shared" si="34"/>
        <v>858</v>
      </c>
      <c r="P44" s="11">
        <f t="shared" si="34"/>
        <v>277</v>
      </c>
    </row>
    <row r="45" spans="1:16" ht="13.5">
      <c r="A45" s="9">
        <v>38</v>
      </c>
      <c r="B45" s="10" t="s">
        <v>43</v>
      </c>
      <c r="C45" s="11">
        <f>C98+C150</f>
        <v>13937</v>
      </c>
      <c r="D45" s="11">
        <f>D98+D150</f>
        <v>11104</v>
      </c>
      <c r="E45" s="12">
        <f t="shared" si="0"/>
        <v>79.67281337447083</v>
      </c>
      <c r="F45" s="11">
        <f>F98+F150</f>
        <v>16419</v>
      </c>
      <c r="G45" s="13">
        <f t="shared" si="1"/>
        <v>1.478656340057637</v>
      </c>
      <c r="H45" s="14">
        <f t="shared" si="2"/>
        <v>35.149495677233425</v>
      </c>
      <c r="I45" s="11">
        <f aca="true" t="shared" si="35" ref="I45:P45">I98+I150</f>
        <v>2345</v>
      </c>
      <c r="J45" s="11">
        <f t="shared" si="35"/>
        <v>1224</v>
      </c>
      <c r="K45" s="11">
        <f t="shared" si="35"/>
        <v>323</v>
      </c>
      <c r="L45" s="11">
        <f t="shared" si="35"/>
        <v>11</v>
      </c>
      <c r="M45" s="11">
        <f t="shared" si="35"/>
        <v>3903</v>
      </c>
      <c r="N45" s="11">
        <f t="shared" si="35"/>
        <v>101</v>
      </c>
      <c r="O45" s="11">
        <f t="shared" si="35"/>
        <v>1520</v>
      </c>
      <c r="P45" s="11">
        <f t="shared" si="35"/>
        <v>248</v>
      </c>
    </row>
    <row r="46" spans="1:16" ht="13.5">
      <c r="A46" s="9">
        <v>39</v>
      </c>
      <c r="B46" s="10" t="s">
        <v>44</v>
      </c>
      <c r="C46" s="11">
        <f>C151+C99</f>
        <v>6992</v>
      </c>
      <c r="D46" s="11">
        <f>D151+D99</f>
        <v>5535</v>
      </c>
      <c r="E46" s="12">
        <f t="shared" si="0"/>
        <v>79.16189931350115</v>
      </c>
      <c r="F46" s="11">
        <f>F151+F99</f>
        <v>9250</v>
      </c>
      <c r="G46" s="13">
        <f t="shared" si="1"/>
        <v>1.6711833785004517</v>
      </c>
      <c r="H46" s="14">
        <f t="shared" si="2"/>
        <v>37.03703703703704</v>
      </c>
      <c r="I46" s="11">
        <f aca="true" t="shared" si="36" ref="I46:P46">I151+I99</f>
        <v>1190</v>
      </c>
      <c r="J46" s="11">
        <f t="shared" si="36"/>
        <v>649</v>
      </c>
      <c r="K46" s="11">
        <f t="shared" si="36"/>
        <v>207</v>
      </c>
      <c r="L46" s="11">
        <f t="shared" si="36"/>
        <v>4</v>
      </c>
      <c r="M46" s="11">
        <f t="shared" si="36"/>
        <v>2050</v>
      </c>
      <c r="N46" s="11">
        <f t="shared" si="36"/>
        <v>120</v>
      </c>
      <c r="O46" s="11">
        <f t="shared" si="36"/>
        <v>1001</v>
      </c>
      <c r="P46" s="11">
        <f t="shared" si="36"/>
        <v>94</v>
      </c>
    </row>
    <row r="47" spans="1:16" ht="13.5">
      <c r="A47" s="9">
        <v>40</v>
      </c>
      <c r="B47" s="10" t="s">
        <v>45</v>
      </c>
      <c r="C47" s="11">
        <f>C100+C126+C127+C165</f>
        <v>48120</v>
      </c>
      <c r="D47" s="11">
        <f>D100+D126+D127+D165</f>
        <v>38163</v>
      </c>
      <c r="E47" s="12">
        <f t="shared" si="0"/>
        <v>79.30798004987531</v>
      </c>
      <c r="F47" s="11">
        <f>F100+F126+F127+F165</f>
        <v>53500</v>
      </c>
      <c r="G47" s="13">
        <f t="shared" si="1"/>
        <v>1.401881403453607</v>
      </c>
      <c r="H47" s="14">
        <f t="shared" si="2"/>
        <v>32.24851295757671</v>
      </c>
      <c r="I47" s="11">
        <f aca="true" t="shared" si="37" ref="I47:P47">I100+I126+I127+I165</f>
        <v>7935</v>
      </c>
      <c r="J47" s="11">
        <f t="shared" si="37"/>
        <v>3413</v>
      </c>
      <c r="K47" s="11">
        <f t="shared" si="37"/>
        <v>944</v>
      </c>
      <c r="L47" s="11">
        <f t="shared" si="37"/>
        <v>15</v>
      </c>
      <c r="M47" s="11">
        <f t="shared" si="37"/>
        <v>12307</v>
      </c>
      <c r="N47" s="11">
        <f t="shared" si="37"/>
        <v>751</v>
      </c>
      <c r="O47" s="11">
        <f t="shared" si="37"/>
        <v>4442</v>
      </c>
      <c r="P47" s="11">
        <f t="shared" si="37"/>
        <v>689</v>
      </c>
    </row>
    <row r="48" spans="1:16" ht="13.5">
      <c r="A48" s="9">
        <v>41</v>
      </c>
      <c r="B48" s="10" t="s">
        <v>46</v>
      </c>
      <c r="C48" s="11">
        <f>C101</f>
        <v>9055</v>
      </c>
      <c r="D48" s="11">
        <f>D101</f>
        <v>8399</v>
      </c>
      <c r="E48" s="12">
        <f t="shared" si="0"/>
        <v>92.75538376587521</v>
      </c>
      <c r="F48" s="11">
        <f>F101</f>
        <v>20899</v>
      </c>
      <c r="G48" s="13">
        <f t="shared" si="1"/>
        <v>2.4882724133825453</v>
      </c>
      <c r="H48" s="14">
        <f t="shared" si="2"/>
        <v>49.93451601381117</v>
      </c>
      <c r="I48" s="11">
        <f aca="true" t="shared" si="38" ref="I48:P48">I101</f>
        <v>2200</v>
      </c>
      <c r="J48" s="11">
        <f t="shared" si="38"/>
        <v>1549</v>
      </c>
      <c r="K48" s="11">
        <f t="shared" si="38"/>
        <v>445</v>
      </c>
      <c r="L48" s="11">
        <f t="shared" si="38"/>
        <v>0</v>
      </c>
      <c r="M48" s="11">
        <f t="shared" si="38"/>
        <v>4194</v>
      </c>
      <c r="N48" s="11">
        <f t="shared" si="38"/>
        <v>60</v>
      </c>
      <c r="O48" s="11">
        <f t="shared" si="38"/>
        <v>975</v>
      </c>
      <c r="P48" s="11">
        <f t="shared" si="38"/>
        <v>158</v>
      </c>
    </row>
    <row r="49" spans="1:16" ht="13.5">
      <c r="A49" s="9">
        <v>42</v>
      </c>
      <c r="B49" s="10" t="s">
        <v>47</v>
      </c>
      <c r="C49" s="11">
        <f>C102+C166+C152</f>
        <v>14874</v>
      </c>
      <c r="D49" s="11">
        <f>D102+D166+D152</f>
        <v>13219</v>
      </c>
      <c r="E49" s="12">
        <f t="shared" si="0"/>
        <v>88.87320155976872</v>
      </c>
      <c r="F49" s="11">
        <f>F102+F166+F152</f>
        <v>28705</v>
      </c>
      <c r="G49" s="13">
        <f t="shared" si="1"/>
        <v>2.1714955745517814</v>
      </c>
      <c r="H49" s="14">
        <f t="shared" si="2"/>
        <v>45.986837128375825</v>
      </c>
      <c r="I49" s="11">
        <f aca="true" t="shared" si="39" ref="I49:P49">I102+I166+I152</f>
        <v>3288</v>
      </c>
      <c r="J49" s="11">
        <f t="shared" si="39"/>
        <v>2116</v>
      </c>
      <c r="K49" s="11">
        <f t="shared" si="39"/>
        <v>675</v>
      </c>
      <c r="L49" s="11">
        <f t="shared" si="39"/>
        <v>0</v>
      </c>
      <c r="M49" s="11">
        <f t="shared" si="39"/>
        <v>6079</v>
      </c>
      <c r="N49" s="11">
        <f t="shared" si="39"/>
        <v>202</v>
      </c>
      <c r="O49" s="11">
        <f t="shared" si="39"/>
        <v>1278</v>
      </c>
      <c r="P49" s="11">
        <f t="shared" si="39"/>
        <v>583</v>
      </c>
    </row>
    <row r="50" spans="1:16" ht="13.5">
      <c r="A50" s="9">
        <v>43</v>
      </c>
      <c r="B50" s="10" t="s">
        <v>48</v>
      </c>
      <c r="C50" s="11">
        <f>C153+C103</f>
        <v>17752</v>
      </c>
      <c r="D50" s="11">
        <f>D153+D103</f>
        <v>16497</v>
      </c>
      <c r="E50" s="12">
        <f t="shared" si="0"/>
        <v>92.93037404236142</v>
      </c>
      <c r="F50" s="11">
        <f>F153+F103</f>
        <v>29749</v>
      </c>
      <c r="G50" s="13">
        <f t="shared" si="1"/>
        <v>1.8032975692550162</v>
      </c>
      <c r="H50" s="14">
        <f t="shared" si="2"/>
        <v>41.146875189428386</v>
      </c>
      <c r="I50" s="11">
        <f aca="true" t="shared" si="40" ref="I50:P50">I153+I103</f>
        <v>3871</v>
      </c>
      <c r="J50" s="11">
        <f t="shared" si="40"/>
        <v>2210</v>
      </c>
      <c r="K50" s="11">
        <f t="shared" si="40"/>
        <v>647</v>
      </c>
      <c r="L50" s="11">
        <f t="shared" si="40"/>
        <v>60</v>
      </c>
      <c r="M50" s="11">
        <f t="shared" si="40"/>
        <v>6788</v>
      </c>
      <c r="N50" s="11">
        <f t="shared" si="40"/>
        <v>2019</v>
      </c>
      <c r="O50" s="11">
        <f t="shared" si="40"/>
        <v>3160</v>
      </c>
      <c r="P50" s="11">
        <f t="shared" si="40"/>
        <v>854</v>
      </c>
    </row>
    <row r="51" spans="1:16" ht="13.5">
      <c r="A51" s="9">
        <v>44</v>
      </c>
      <c r="B51" s="10" t="s">
        <v>49</v>
      </c>
      <c r="C51" s="11">
        <f>C104+C154</f>
        <v>11127</v>
      </c>
      <c r="D51" s="11">
        <f>D104+D154</f>
        <v>9397</v>
      </c>
      <c r="E51" s="12">
        <f t="shared" si="0"/>
        <v>84.4522333063719</v>
      </c>
      <c r="F51" s="11">
        <f>F104+F154</f>
        <v>20535</v>
      </c>
      <c r="G51" s="13">
        <f t="shared" si="1"/>
        <v>2.1852718952857293</v>
      </c>
      <c r="H51" s="14">
        <f t="shared" si="2"/>
        <v>44.93987442800894</v>
      </c>
      <c r="I51" s="11">
        <f aca="true" t="shared" si="41" ref="I51:P51">I104+I154</f>
        <v>2283</v>
      </c>
      <c r="J51" s="11">
        <f t="shared" si="41"/>
        <v>1557</v>
      </c>
      <c r="K51" s="11">
        <f t="shared" si="41"/>
        <v>383</v>
      </c>
      <c r="L51" s="11">
        <f t="shared" si="41"/>
        <v>0</v>
      </c>
      <c r="M51" s="11">
        <f t="shared" si="41"/>
        <v>4223</v>
      </c>
      <c r="N51" s="11">
        <f t="shared" si="41"/>
        <v>210</v>
      </c>
      <c r="O51" s="11">
        <f t="shared" si="41"/>
        <v>1343</v>
      </c>
      <c r="P51" s="11">
        <f t="shared" si="41"/>
        <v>240</v>
      </c>
    </row>
    <row r="52" spans="1:16" ht="13.5">
      <c r="A52" s="9">
        <v>45</v>
      </c>
      <c r="B52" s="10" t="s">
        <v>50</v>
      </c>
      <c r="C52" s="11">
        <f>C155+C105</f>
        <v>11535</v>
      </c>
      <c r="D52" s="11">
        <f>D155+D105</f>
        <v>9731</v>
      </c>
      <c r="E52" s="12">
        <f t="shared" si="0"/>
        <v>84.36064152579107</v>
      </c>
      <c r="F52" s="11">
        <f>F155+F105</f>
        <v>25653</v>
      </c>
      <c r="G52" s="13">
        <f t="shared" si="1"/>
        <v>2.63621416092899</v>
      </c>
      <c r="H52" s="14">
        <f t="shared" si="2"/>
        <v>52.20429555030316</v>
      </c>
      <c r="I52" s="11">
        <f aca="true" t="shared" si="42" ref="I52:P52">I155+I105</f>
        <v>2691</v>
      </c>
      <c r="J52" s="11">
        <f t="shared" si="42"/>
        <v>1839</v>
      </c>
      <c r="K52" s="11">
        <f t="shared" si="42"/>
        <v>510</v>
      </c>
      <c r="L52" s="11">
        <f t="shared" si="42"/>
        <v>40</v>
      </c>
      <c r="M52" s="11">
        <f t="shared" si="42"/>
        <v>5080</v>
      </c>
      <c r="N52" s="11">
        <f t="shared" si="42"/>
        <v>243</v>
      </c>
      <c r="O52" s="11">
        <f t="shared" si="42"/>
        <v>810</v>
      </c>
      <c r="P52" s="11">
        <f t="shared" si="42"/>
        <v>217</v>
      </c>
    </row>
    <row r="53" spans="1:16" ht="13.5">
      <c r="A53" s="9">
        <v>46</v>
      </c>
      <c r="B53" s="10" t="s">
        <v>51</v>
      </c>
      <c r="C53" s="11">
        <f>C106+C156</f>
        <v>16534</v>
      </c>
      <c r="D53" s="11">
        <f>D106+D156</f>
        <v>14568</v>
      </c>
      <c r="E53" s="12">
        <f t="shared" si="0"/>
        <v>88.10935042941817</v>
      </c>
      <c r="F53" s="11">
        <f>F106+F156</f>
        <v>30084</v>
      </c>
      <c r="G53" s="13">
        <f t="shared" si="1"/>
        <v>2.0650741350906094</v>
      </c>
      <c r="H53" s="14">
        <f t="shared" si="2"/>
        <v>44.42613948380011</v>
      </c>
      <c r="I53" s="11">
        <f aca="true" t="shared" si="43" ref="I53:P53">I106+I156</f>
        <v>3410</v>
      </c>
      <c r="J53" s="11">
        <f t="shared" si="43"/>
        <v>2366</v>
      </c>
      <c r="K53" s="11">
        <f t="shared" si="43"/>
        <v>694</v>
      </c>
      <c r="L53" s="11">
        <f t="shared" si="43"/>
        <v>2</v>
      </c>
      <c r="M53" s="11">
        <f t="shared" si="43"/>
        <v>6472</v>
      </c>
      <c r="N53" s="11">
        <f t="shared" si="43"/>
        <v>209</v>
      </c>
      <c r="O53" s="11">
        <f t="shared" si="43"/>
        <v>1411</v>
      </c>
      <c r="P53" s="11">
        <f t="shared" si="43"/>
        <v>155</v>
      </c>
    </row>
    <row r="54" spans="1:16" ht="13.5">
      <c r="A54" s="9">
        <v>47</v>
      </c>
      <c r="B54" s="10" t="s">
        <v>52</v>
      </c>
      <c r="C54" s="11">
        <f>C107</f>
        <v>17141</v>
      </c>
      <c r="D54" s="11">
        <f>D107</f>
        <v>13209</v>
      </c>
      <c r="E54" s="12">
        <f t="shared" si="0"/>
        <v>77.06084825856135</v>
      </c>
      <c r="F54" s="11">
        <f>F107</f>
        <v>33364</v>
      </c>
      <c r="G54" s="13">
        <f t="shared" si="1"/>
        <v>2.525853584677114</v>
      </c>
      <c r="H54" s="14">
        <f t="shared" si="2"/>
        <v>53.3499886441063</v>
      </c>
      <c r="I54" s="11">
        <f aca="true" t="shared" si="44" ref="I54:P54">I107</f>
        <v>3728</v>
      </c>
      <c r="J54" s="11">
        <f t="shared" si="44"/>
        <v>2669</v>
      </c>
      <c r="K54" s="11">
        <f t="shared" si="44"/>
        <v>649</v>
      </c>
      <c r="L54" s="11">
        <f t="shared" si="44"/>
        <v>1</v>
      </c>
      <c r="M54" s="11">
        <f t="shared" si="44"/>
        <v>7047</v>
      </c>
      <c r="N54" s="11">
        <f t="shared" si="44"/>
        <v>212</v>
      </c>
      <c r="O54" s="11">
        <f t="shared" si="44"/>
        <v>1195</v>
      </c>
      <c r="P54" s="11">
        <f t="shared" si="44"/>
        <v>161</v>
      </c>
    </row>
    <row r="55" spans="1:16" ht="13.5">
      <c r="A55" s="9"/>
      <c r="B55" s="15" t="s">
        <v>182</v>
      </c>
      <c r="C55" s="11">
        <f>SUM(C8:C54)</f>
        <v>1220352</v>
      </c>
      <c r="D55" s="11">
        <f>SUM(D8:D54)</f>
        <v>1057797</v>
      </c>
      <c r="E55" s="12">
        <f t="shared" si="0"/>
        <v>86.67966291692889</v>
      </c>
      <c r="F55" s="11">
        <f>SUM(F8:F54)</f>
        <v>1533946</v>
      </c>
      <c r="G55" s="13">
        <f t="shared" si="1"/>
        <v>1.4501326814124071</v>
      </c>
      <c r="H55" s="14">
        <f t="shared" si="2"/>
        <v>33.59680543620373</v>
      </c>
      <c r="I55" s="11">
        <f aca="true" t="shared" si="45" ref="I55:P55">SUM(I8:I54)</f>
        <v>211251</v>
      </c>
      <c r="J55" s="11">
        <f t="shared" si="45"/>
        <v>113801</v>
      </c>
      <c r="K55" s="11">
        <f t="shared" si="45"/>
        <v>27923</v>
      </c>
      <c r="L55" s="11">
        <f t="shared" si="45"/>
        <v>2415</v>
      </c>
      <c r="M55" s="11">
        <f t="shared" si="45"/>
        <v>355386</v>
      </c>
      <c r="N55" s="11">
        <f t="shared" si="45"/>
        <v>19846</v>
      </c>
      <c r="O55" s="11">
        <f t="shared" si="45"/>
        <v>137901</v>
      </c>
      <c r="P55" s="11">
        <f t="shared" si="45"/>
        <v>42253</v>
      </c>
    </row>
    <row r="56" spans="1:16" ht="13.5">
      <c r="A56" s="9"/>
      <c r="B56" s="15"/>
      <c r="C56" s="16"/>
      <c r="D56" s="16"/>
      <c r="E56" s="12"/>
      <c r="F56" s="17"/>
      <c r="G56" s="13"/>
      <c r="H56" s="14"/>
      <c r="I56" s="8"/>
      <c r="J56" s="8"/>
      <c r="K56" s="8"/>
      <c r="L56" s="8"/>
      <c r="M56" s="18"/>
      <c r="N56" s="19"/>
      <c r="O56" s="19"/>
      <c r="P56" s="19"/>
    </row>
    <row r="57" spans="1:16" ht="13.5">
      <c r="A57" s="9"/>
      <c r="B57" s="15"/>
      <c r="C57" s="16"/>
      <c r="D57" s="16"/>
      <c r="E57" s="12"/>
      <c r="F57" s="17"/>
      <c r="G57" s="13"/>
      <c r="H57" s="14"/>
      <c r="I57" s="8"/>
      <c r="J57" s="8"/>
      <c r="K57" s="8"/>
      <c r="L57" s="8"/>
      <c r="M57" s="18"/>
      <c r="N57" s="19"/>
      <c r="O57" s="19"/>
      <c r="P57" s="19"/>
    </row>
    <row r="58" spans="1:16" ht="13.5">
      <c r="A58" s="9" t="s">
        <v>183</v>
      </c>
      <c r="B58" s="15"/>
      <c r="C58" s="16"/>
      <c r="D58" s="16"/>
      <c r="E58" s="12"/>
      <c r="F58" s="17"/>
      <c r="G58" s="13"/>
      <c r="H58" s="14"/>
      <c r="I58" s="8"/>
      <c r="J58" s="8"/>
      <c r="K58" s="8"/>
      <c r="L58" s="8"/>
      <c r="M58" s="18"/>
      <c r="N58" s="19"/>
      <c r="O58" s="19"/>
      <c r="P58" s="19"/>
    </row>
    <row r="59" spans="1:16" ht="13.5" customHeight="1">
      <c r="A59" s="26"/>
      <c r="B59" s="26"/>
      <c r="C59" s="28" t="s">
        <v>173</v>
      </c>
      <c r="D59" s="28" t="s">
        <v>174</v>
      </c>
      <c r="E59" s="28" t="s">
        <v>175</v>
      </c>
      <c r="F59" s="28" t="s">
        <v>176</v>
      </c>
      <c r="G59" s="28" t="s">
        <v>177</v>
      </c>
      <c r="H59" s="28" t="s">
        <v>178</v>
      </c>
      <c r="I59" s="29" t="s">
        <v>184</v>
      </c>
      <c r="J59" s="29"/>
      <c r="K59" s="29"/>
      <c r="L59" s="29"/>
      <c r="M59" s="29"/>
      <c r="N59" s="30" t="s">
        <v>180</v>
      </c>
      <c r="O59" s="31" t="s">
        <v>0</v>
      </c>
      <c r="P59" s="30" t="s">
        <v>181</v>
      </c>
    </row>
    <row r="60" spans="1:16" ht="13.5" customHeight="1">
      <c r="A60" s="27"/>
      <c r="B60" s="27"/>
      <c r="C60" s="29"/>
      <c r="D60" s="29"/>
      <c r="E60" s="29"/>
      <c r="F60" s="29"/>
      <c r="G60" s="29"/>
      <c r="H60" s="29"/>
      <c r="I60" s="8" t="s">
        <v>1</v>
      </c>
      <c r="J60" s="8" t="s">
        <v>2</v>
      </c>
      <c r="K60" s="8" t="s">
        <v>3</v>
      </c>
      <c r="L60" s="8" t="s">
        <v>4</v>
      </c>
      <c r="M60" s="8" t="s">
        <v>5</v>
      </c>
      <c r="N60" s="27"/>
      <c r="O60" s="32"/>
      <c r="P60" s="27"/>
    </row>
    <row r="61" spans="1:16" ht="13.5">
      <c r="A61" s="20">
        <v>1</v>
      </c>
      <c r="B61" s="2" t="s">
        <v>53</v>
      </c>
      <c r="C61" s="1">
        <v>25034</v>
      </c>
      <c r="D61" s="1">
        <v>22003</v>
      </c>
      <c r="E61" s="12">
        <f aca="true" t="shared" si="46" ref="E61:E92">D61/C61*100</f>
        <v>87.89246624590557</v>
      </c>
      <c r="F61" s="1">
        <v>42596</v>
      </c>
      <c r="G61" s="13">
        <f aca="true" t="shared" si="47" ref="G61:G92">F61/D61</f>
        <v>1.9359178293869017</v>
      </c>
      <c r="H61" s="14">
        <f aca="true" t="shared" si="48" ref="H61:H92">M61/D61*100</f>
        <v>38.876516838612915</v>
      </c>
      <c r="I61" s="1">
        <v>4407</v>
      </c>
      <c r="J61" s="1">
        <v>3107</v>
      </c>
      <c r="K61" s="1">
        <v>976</v>
      </c>
      <c r="L61" s="1">
        <v>64</v>
      </c>
      <c r="M61" s="1">
        <v>8554</v>
      </c>
      <c r="N61" s="1">
        <v>409</v>
      </c>
      <c r="O61" s="1">
        <v>2599</v>
      </c>
      <c r="P61" s="1">
        <v>666</v>
      </c>
    </row>
    <row r="62" spans="1:16" ht="13.5">
      <c r="A62" s="20">
        <v>2</v>
      </c>
      <c r="B62" s="2" t="s">
        <v>54</v>
      </c>
      <c r="C62" s="1">
        <v>13850</v>
      </c>
      <c r="D62" s="1">
        <v>12657</v>
      </c>
      <c r="E62" s="12">
        <f t="shared" si="46"/>
        <v>91.38628158844764</v>
      </c>
      <c r="F62" s="1">
        <v>31494</v>
      </c>
      <c r="G62" s="13">
        <f t="shared" si="47"/>
        <v>2.4882673619341076</v>
      </c>
      <c r="H62" s="14">
        <f t="shared" si="48"/>
        <v>50.20146954254563</v>
      </c>
      <c r="I62" s="1">
        <v>3263</v>
      </c>
      <c r="J62" s="1">
        <v>2450</v>
      </c>
      <c r="K62" s="1">
        <v>594</v>
      </c>
      <c r="L62" s="1">
        <v>47</v>
      </c>
      <c r="M62" s="1">
        <f aca="true" t="shared" si="49" ref="M62:M68">SUM(I62:L62)</f>
        <v>6354</v>
      </c>
      <c r="N62" s="1">
        <v>101</v>
      </c>
      <c r="O62" s="1">
        <v>1320</v>
      </c>
      <c r="P62" s="1">
        <v>892</v>
      </c>
    </row>
    <row r="63" spans="1:16" ht="13.5">
      <c r="A63" s="20">
        <v>3</v>
      </c>
      <c r="B63" s="2" t="s">
        <v>55</v>
      </c>
      <c r="C63" s="1">
        <v>12770</v>
      </c>
      <c r="D63" s="1">
        <v>11978</v>
      </c>
      <c r="E63" s="12">
        <f t="shared" si="46"/>
        <v>93.79796397807361</v>
      </c>
      <c r="F63" s="1">
        <v>24609</v>
      </c>
      <c r="G63" s="13">
        <f t="shared" si="47"/>
        <v>2.054516613791952</v>
      </c>
      <c r="H63" s="14">
        <f t="shared" si="48"/>
        <v>42.41943563199199</v>
      </c>
      <c r="I63" s="1">
        <v>2618</v>
      </c>
      <c r="J63" s="1">
        <v>1952</v>
      </c>
      <c r="K63" s="1">
        <v>471</v>
      </c>
      <c r="L63" s="1">
        <v>40</v>
      </c>
      <c r="M63" s="1">
        <f t="shared" si="49"/>
        <v>5081</v>
      </c>
      <c r="N63" s="1">
        <v>129</v>
      </c>
      <c r="O63" s="1">
        <v>1248</v>
      </c>
      <c r="P63" s="1">
        <v>202</v>
      </c>
    </row>
    <row r="64" spans="1:16" ht="13.5">
      <c r="A64" s="20">
        <v>4</v>
      </c>
      <c r="B64" s="2" t="s">
        <v>56</v>
      </c>
      <c r="C64" s="1">
        <v>12391</v>
      </c>
      <c r="D64" s="1">
        <v>11194</v>
      </c>
      <c r="E64" s="12">
        <f t="shared" si="46"/>
        <v>90.33976273101445</v>
      </c>
      <c r="F64" s="1">
        <v>30248</v>
      </c>
      <c r="G64" s="13">
        <f t="shared" si="47"/>
        <v>2.7021618724316596</v>
      </c>
      <c r="H64" s="14">
        <f t="shared" si="48"/>
        <v>51.80453814543505</v>
      </c>
      <c r="I64" s="1">
        <v>2916</v>
      </c>
      <c r="J64" s="1">
        <v>2297</v>
      </c>
      <c r="K64" s="1">
        <v>554</v>
      </c>
      <c r="L64" s="1">
        <v>32</v>
      </c>
      <c r="M64" s="1">
        <f t="shared" si="49"/>
        <v>5799</v>
      </c>
      <c r="N64" s="1">
        <v>91</v>
      </c>
      <c r="O64" s="1">
        <v>1150</v>
      </c>
      <c r="P64" s="1">
        <v>296</v>
      </c>
    </row>
    <row r="65" spans="1:16" ht="12.75" customHeight="1">
      <c r="A65" s="20">
        <v>5</v>
      </c>
      <c r="B65" s="2" t="s">
        <v>57</v>
      </c>
      <c r="C65" s="1">
        <v>6712</v>
      </c>
      <c r="D65" s="1">
        <v>6397</v>
      </c>
      <c r="E65" s="12">
        <f t="shared" si="46"/>
        <v>95.30691299165673</v>
      </c>
      <c r="F65" s="1">
        <v>16961</v>
      </c>
      <c r="G65" s="13">
        <f t="shared" si="47"/>
        <v>2.6513990933249962</v>
      </c>
      <c r="H65" s="14">
        <f t="shared" si="48"/>
        <v>51.445990307956855</v>
      </c>
      <c r="I65" s="1">
        <v>1654</v>
      </c>
      <c r="J65" s="1">
        <v>1315</v>
      </c>
      <c r="K65" s="1">
        <v>308</v>
      </c>
      <c r="L65" s="1">
        <v>14</v>
      </c>
      <c r="M65" s="1">
        <f t="shared" si="49"/>
        <v>3291</v>
      </c>
      <c r="N65" s="1">
        <v>78</v>
      </c>
      <c r="O65" s="1">
        <v>658</v>
      </c>
      <c r="P65" s="1">
        <v>38</v>
      </c>
    </row>
    <row r="66" spans="1:16" ht="13.5">
      <c r="A66" s="20">
        <v>6</v>
      </c>
      <c r="B66" s="2" t="s">
        <v>58</v>
      </c>
      <c r="C66" s="1">
        <v>11122</v>
      </c>
      <c r="D66" s="1">
        <v>10828</v>
      </c>
      <c r="E66" s="12">
        <f t="shared" si="46"/>
        <v>97.35659054126955</v>
      </c>
      <c r="F66" s="1">
        <v>24998</v>
      </c>
      <c r="G66" s="13">
        <f t="shared" si="47"/>
        <v>2.3086442556335425</v>
      </c>
      <c r="H66" s="14">
        <f t="shared" si="48"/>
        <v>47.46028814185445</v>
      </c>
      <c r="I66" s="1">
        <v>2728</v>
      </c>
      <c r="J66" s="1">
        <v>2011</v>
      </c>
      <c r="K66" s="1">
        <v>399</v>
      </c>
      <c r="L66" s="1">
        <v>1</v>
      </c>
      <c r="M66" s="1">
        <f t="shared" si="49"/>
        <v>5139</v>
      </c>
      <c r="N66" s="1">
        <v>75</v>
      </c>
      <c r="O66" s="1">
        <v>1043</v>
      </c>
      <c r="P66" s="1">
        <v>128</v>
      </c>
    </row>
    <row r="67" spans="1:16" ht="13.5">
      <c r="A67" s="20">
        <v>7</v>
      </c>
      <c r="B67" s="2" t="s">
        <v>59</v>
      </c>
      <c r="C67" s="1">
        <v>13779</v>
      </c>
      <c r="D67" s="1">
        <v>12905</v>
      </c>
      <c r="E67" s="12">
        <f t="shared" si="46"/>
        <v>93.6570142971188</v>
      </c>
      <c r="F67" s="1">
        <v>30457</v>
      </c>
      <c r="G67" s="13">
        <f t="shared" si="47"/>
        <v>2.360092987214258</v>
      </c>
      <c r="H67" s="14">
        <f t="shared" si="48"/>
        <v>48.18287485470748</v>
      </c>
      <c r="I67" s="1">
        <v>3234</v>
      </c>
      <c r="J67" s="1">
        <v>2459</v>
      </c>
      <c r="K67" s="1">
        <v>515</v>
      </c>
      <c r="L67" s="1">
        <v>10</v>
      </c>
      <c r="M67" s="1">
        <f t="shared" si="49"/>
        <v>6218</v>
      </c>
      <c r="N67" s="1">
        <v>88</v>
      </c>
      <c r="O67" s="1">
        <v>1245</v>
      </c>
      <c r="P67" s="1">
        <v>291</v>
      </c>
    </row>
    <row r="68" spans="1:16" ht="13.5">
      <c r="A68" s="20">
        <v>8</v>
      </c>
      <c r="B68" s="2" t="s">
        <v>60</v>
      </c>
      <c r="C68" s="1">
        <v>29152</v>
      </c>
      <c r="D68" s="1">
        <v>25552</v>
      </c>
      <c r="E68" s="12">
        <f t="shared" si="46"/>
        <v>87.6509330406147</v>
      </c>
      <c r="F68" s="1">
        <v>45618</v>
      </c>
      <c r="G68" s="13">
        <f t="shared" si="47"/>
        <v>1.7853005635566688</v>
      </c>
      <c r="H68" s="14">
        <f t="shared" si="48"/>
        <v>38.979336255479026</v>
      </c>
      <c r="I68" s="1">
        <v>5637</v>
      </c>
      <c r="J68" s="1">
        <v>3526</v>
      </c>
      <c r="K68" s="1">
        <v>746</v>
      </c>
      <c r="L68" s="1">
        <v>51</v>
      </c>
      <c r="M68" s="1">
        <f t="shared" si="49"/>
        <v>9960</v>
      </c>
      <c r="N68" s="1">
        <v>268</v>
      </c>
      <c r="O68" s="1">
        <v>2849</v>
      </c>
      <c r="P68" s="1">
        <v>258</v>
      </c>
    </row>
    <row r="69" spans="1:16" ht="13.5">
      <c r="A69" s="20">
        <v>9</v>
      </c>
      <c r="B69" s="2" t="s">
        <v>61</v>
      </c>
      <c r="C69" s="1">
        <v>14681</v>
      </c>
      <c r="D69" s="1">
        <v>13028</v>
      </c>
      <c r="E69" s="12">
        <f t="shared" si="46"/>
        <v>88.7405490089231</v>
      </c>
      <c r="F69" s="1">
        <v>22427</v>
      </c>
      <c r="G69" s="13">
        <f t="shared" si="47"/>
        <v>1.721446116057722</v>
      </c>
      <c r="H69" s="14">
        <f t="shared" si="48"/>
        <v>37.327295056800736</v>
      </c>
      <c r="I69" s="1">
        <v>2732</v>
      </c>
      <c r="J69" s="1">
        <v>1651</v>
      </c>
      <c r="K69" s="1">
        <v>138</v>
      </c>
      <c r="L69" s="1">
        <v>346</v>
      </c>
      <c r="M69" s="1">
        <v>4863</v>
      </c>
      <c r="N69" s="1">
        <v>180</v>
      </c>
      <c r="O69" s="1">
        <v>1268</v>
      </c>
      <c r="P69" s="1">
        <v>202</v>
      </c>
    </row>
    <row r="70" spans="1:16" ht="13.5">
      <c r="A70" s="20">
        <v>10</v>
      </c>
      <c r="B70" s="2" t="s">
        <v>62</v>
      </c>
      <c r="C70" s="1">
        <v>20054</v>
      </c>
      <c r="D70" s="1">
        <v>17886</v>
      </c>
      <c r="E70" s="12">
        <f t="shared" si="46"/>
        <v>89.1891891891892</v>
      </c>
      <c r="F70" s="1">
        <v>32271</v>
      </c>
      <c r="G70" s="13">
        <f t="shared" si="47"/>
        <v>1.804260315330426</v>
      </c>
      <c r="H70" s="14">
        <f t="shared" si="48"/>
        <v>37.74460471877446</v>
      </c>
      <c r="I70" s="1">
        <v>3924</v>
      </c>
      <c r="J70" s="1">
        <v>2227</v>
      </c>
      <c r="K70" s="1">
        <v>569</v>
      </c>
      <c r="L70" s="1">
        <v>31</v>
      </c>
      <c r="M70" s="1">
        <f>SUM(I70:L70)</f>
        <v>6751</v>
      </c>
      <c r="N70" s="1">
        <v>129</v>
      </c>
      <c r="O70" s="1">
        <v>1842</v>
      </c>
      <c r="P70" s="1">
        <v>525</v>
      </c>
    </row>
    <row r="71" spans="1:16" ht="13.5">
      <c r="A71" s="20">
        <v>11</v>
      </c>
      <c r="B71" s="2" t="s">
        <v>63</v>
      </c>
      <c r="C71" s="1">
        <v>68005</v>
      </c>
      <c r="D71" s="1">
        <v>55955</v>
      </c>
      <c r="E71" s="12">
        <f t="shared" si="46"/>
        <v>82.28071465333431</v>
      </c>
      <c r="F71" s="1">
        <v>75871</v>
      </c>
      <c r="G71" s="13">
        <f t="shared" si="47"/>
        <v>1.3559288714145294</v>
      </c>
      <c r="H71" s="14">
        <f t="shared" si="48"/>
        <v>33.521579840943616</v>
      </c>
      <c r="I71" s="1">
        <v>11392</v>
      </c>
      <c r="J71" s="1">
        <v>5614</v>
      </c>
      <c r="K71" s="1">
        <v>1068</v>
      </c>
      <c r="L71" s="1">
        <v>683</v>
      </c>
      <c r="M71" s="1">
        <f>SUM(I71:L71)</f>
        <v>18757</v>
      </c>
      <c r="N71" s="1">
        <v>552</v>
      </c>
      <c r="O71" s="1">
        <v>6028</v>
      </c>
      <c r="P71" s="1">
        <v>1455</v>
      </c>
    </row>
    <row r="72" spans="1:16" ht="13.5">
      <c r="A72" s="20">
        <v>12</v>
      </c>
      <c r="B72" s="2" t="s">
        <v>64</v>
      </c>
      <c r="C72" s="1">
        <v>47523</v>
      </c>
      <c r="D72" s="1">
        <v>39898</v>
      </c>
      <c r="E72" s="12">
        <f t="shared" si="46"/>
        <v>83.95513751236243</v>
      </c>
      <c r="F72" s="1">
        <v>64846</v>
      </c>
      <c r="G72" s="13">
        <f t="shared" si="47"/>
        <v>1.6252945009774926</v>
      </c>
      <c r="H72" s="14">
        <f t="shared" si="48"/>
        <v>37.01188029475161</v>
      </c>
      <c r="I72" s="1">
        <v>8701</v>
      </c>
      <c r="J72" s="1">
        <v>4995</v>
      </c>
      <c r="K72" s="1">
        <v>1048</v>
      </c>
      <c r="L72" s="1">
        <v>23</v>
      </c>
      <c r="M72" s="1">
        <v>14767</v>
      </c>
      <c r="N72" s="1">
        <v>591</v>
      </c>
      <c r="O72" s="1">
        <v>5308</v>
      </c>
      <c r="P72" s="1">
        <v>2277</v>
      </c>
    </row>
    <row r="73" spans="1:16" ht="13.5">
      <c r="A73" s="20">
        <v>13</v>
      </c>
      <c r="B73" s="2" t="s">
        <v>65</v>
      </c>
      <c r="C73" s="1">
        <v>35651</v>
      </c>
      <c r="D73" s="1">
        <v>31764</v>
      </c>
      <c r="E73" s="12">
        <f t="shared" si="46"/>
        <v>89.09708002580572</v>
      </c>
      <c r="F73" s="1">
        <v>28201</v>
      </c>
      <c r="G73" s="13">
        <f t="shared" si="47"/>
        <v>0.8878289887923435</v>
      </c>
      <c r="H73" s="14">
        <f t="shared" si="48"/>
        <v>24.521470847500314</v>
      </c>
      <c r="I73" s="1">
        <v>5092</v>
      </c>
      <c r="J73" s="1">
        <v>2116</v>
      </c>
      <c r="K73" s="1">
        <v>581</v>
      </c>
      <c r="L73" s="1">
        <v>0</v>
      </c>
      <c r="M73" s="1">
        <f aca="true" t="shared" si="50" ref="M73:M78">SUM(I73:L73)</f>
        <v>7789</v>
      </c>
      <c r="N73" s="1">
        <v>615</v>
      </c>
      <c r="O73" s="1">
        <v>4336</v>
      </c>
      <c r="P73" s="1">
        <v>2678</v>
      </c>
    </row>
    <row r="74" spans="1:16" ht="13.5">
      <c r="A74" s="20">
        <v>14</v>
      </c>
      <c r="B74" s="2" t="s">
        <v>188</v>
      </c>
      <c r="C74" s="1">
        <v>26541</v>
      </c>
      <c r="D74" s="1">
        <v>23279</v>
      </c>
      <c r="E74" s="12">
        <f t="shared" si="46"/>
        <v>87.70958140235862</v>
      </c>
      <c r="F74" s="1">
        <v>26080</v>
      </c>
      <c r="G74" s="13">
        <f t="shared" si="47"/>
        <v>1.1203230379311826</v>
      </c>
      <c r="H74" s="14">
        <f t="shared" si="48"/>
        <v>26.916963787104258</v>
      </c>
      <c r="I74" s="1">
        <v>4081</v>
      </c>
      <c r="J74" s="1">
        <v>1800</v>
      </c>
      <c r="K74" s="1">
        <v>385</v>
      </c>
      <c r="L74" s="1">
        <v>0</v>
      </c>
      <c r="M74" s="1">
        <f t="shared" si="50"/>
        <v>6266</v>
      </c>
      <c r="N74" s="1">
        <v>342</v>
      </c>
      <c r="O74" s="1">
        <v>2581</v>
      </c>
      <c r="P74" s="1">
        <v>1312</v>
      </c>
    </row>
    <row r="75" spans="1:16" ht="13.5">
      <c r="A75" s="20">
        <v>15</v>
      </c>
      <c r="B75" s="2" t="s">
        <v>66</v>
      </c>
      <c r="C75" s="1">
        <v>17961</v>
      </c>
      <c r="D75" s="1">
        <v>16947</v>
      </c>
      <c r="E75" s="12">
        <f t="shared" si="46"/>
        <v>94.35443460831803</v>
      </c>
      <c r="F75" s="1">
        <v>24711</v>
      </c>
      <c r="G75" s="13">
        <f t="shared" si="47"/>
        <v>1.4581341830412462</v>
      </c>
      <c r="H75" s="14">
        <f t="shared" si="48"/>
        <v>35.16256564583703</v>
      </c>
      <c r="I75" s="1">
        <v>3627</v>
      </c>
      <c r="J75" s="1">
        <v>1843</v>
      </c>
      <c r="K75" s="1">
        <v>471</v>
      </c>
      <c r="L75" s="1">
        <v>18</v>
      </c>
      <c r="M75" s="1">
        <f t="shared" si="50"/>
        <v>5959</v>
      </c>
      <c r="N75" s="1">
        <v>59</v>
      </c>
      <c r="O75" s="1">
        <v>630</v>
      </c>
      <c r="P75" s="1"/>
    </row>
    <row r="76" spans="1:16" ht="13.5">
      <c r="A76" s="20">
        <v>16</v>
      </c>
      <c r="B76" s="2" t="s">
        <v>67</v>
      </c>
      <c r="C76" s="1">
        <v>7129</v>
      </c>
      <c r="D76" s="1">
        <v>6834</v>
      </c>
      <c r="E76" s="12">
        <f t="shared" si="46"/>
        <v>95.86197222611868</v>
      </c>
      <c r="F76" s="1">
        <v>10368</v>
      </c>
      <c r="G76" s="13">
        <f t="shared" si="47"/>
        <v>1.5171202809482003</v>
      </c>
      <c r="H76" s="14">
        <f t="shared" si="48"/>
        <v>37.07930933567457</v>
      </c>
      <c r="I76" s="1">
        <v>1544</v>
      </c>
      <c r="J76" s="1">
        <v>818</v>
      </c>
      <c r="K76" s="1">
        <v>172</v>
      </c>
      <c r="L76" s="1">
        <v>0</v>
      </c>
      <c r="M76" s="1">
        <f t="shared" si="50"/>
        <v>2534</v>
      </c>
      <c r="N76" s="1">
        <v>116</v>
      </c>
      <c r="O76" s="1">
        <v>828</v>
      </c>
      <c r="P76" s="1">
        <v>243</v>
      </c>
    </row>
    <row r="77" spans="1:16" ht="13.5">
      <c r="A77" s="20">
        <v>17</v>
      </c>
      <c r="B77" s="2" t="s">
        <v>68</v>
      </c>
      <c r="C77" s="1">
        <v>7127</v>
      </c>
      <c r="D77" s="1">
        <v>6706</v>
      </c>
      <c r="E77" s="12">
        <f t="shared" si="46"/>
        <v>94.09288620738039</v>
      </c>
      <c r="F77" s="1">
        <v>9516</v>
      </c>
      <c r="G77" s="13">
        <f t="shared" si="47"/>
        <v>1.4190277363555026</v>
      </c>
      <c r="H77" s="14">
        <f t="shared" si="48"/>
        <v>38.01073665374292</v>
      </c>
      <c r="I77" s="1">
        <v>1493</v>
      </c>
      <c r="J77" s="1">
        <v>868</v>
      </c>
      <c r="K77" s="1">
        <v>185</v>
      </c>
      <c r="L77" s="1">
        <v>3</v>
      </c>
      <c r="M77" s="1">
        <f t="shared" si="50"/>
        <v>2549</v>
      </c>
      <c r="N77" s="1">
        <v>48</v>
      </c>
      <c r="O77" s="1">
        <v>779</v>
      </c>
      <c r="P77" s="1">
        <v>88</v>
      </c>
    </row>
    <row r="78" spans="1:16" ht="13.5">
      <c r="A78" s="20">
        <v>18</v>
      </c>
      <c r="B78" s="2" t="s">
        <v>69</v>
      </c>
      <c r="C78" s="1">
        <v>8352</v>
      </c>
      <c r="D78" s="1">
        <v>7965</v>
      </c>
      <c r="E78" s="12">
        <f t="shared" si="46"/>
        <v>95.36637931034483</v>
      </c>
      <c r="F78" s="1">
        <v>9481</v>
      </c>
      <c r="G78" s="13">
        <f t="shared" si="47"/>
        <v>1.1903327055869428</v>
      </c>
      <c r="H78" s="14">
        <f t="shared" si="48"/>
        <v>31.462649089767737</v>
      </c>
      <c r="I78" s="1">
        <v>1507</v>
      </c>
      <c r="J78" s="1">
        <v>748</v>
      </c>
      <c r="K78" s="1">
        <v>247</v>
      </c>
      <c r="L78" s="1">
        <v>4</v>
      </c>
      <c r="M78" s="1">
        <f t="shared" si="50"/>
        <v>2506</v>
      </c>
      <c r="N78" s="1">
        <v>64</v>
      </c>
      <c r="O78" s="1">
        <v>700</v>
      </c>
      <c r="P78" s="1">
        <v>200</v>
      </c>
    </row>
    <row r="79" spans="1:16" ht="13.5">
      <c r="A79" s="20">
        <v>19</v>
      </c>
      <c r="B79" s="2" t="s">
        <v>70</v>
      </c>
      <c r="C79" s="1">
        <v>8802</v>
      </c>
      <c r="D79" s="1">
        <v>7625</v>
      </c>
      <c r="E79" s="12">
        <f t="shared" si="46"/>
        <v>86.6280390820268</v>
      </c>
      <c r="F79" s="1">
        <v>13628</v>
      </c>
      <c r="G79" s="13">
        <f t="shared" si="47"/>
        <v>1.7872786885245902</v>
      </c>
      <c r="H79" s="14">
        <f t="shared" si="48"/>
        <v>39.30491803278689</v>
      </c>
      <c r="I79" s="1">
        <v>1628</v>
      </c>
      <c r="J79" s="1">
        <v>1020</v>
      </c>
      <c r="K79" s="1">
        <v>264</v>
      </c>
      <c r="L79" s="1">
        <v>85</v>
      </c>
      <c r="M79" s="1">
        <v>2997</v>
      </c>
      <c r="N79" s="1">
        <v>134</v>
      </c>
      <c r="O79" s="1">
        <v>772</v>
      </c>
      <c r="P79" s="1">
        <v>319</v>
      </c>
    </row>
    <row r="80" spans="1:16" ht="13.5">
      <c r="A80" s="20">
        <v>20</v>
      </c>
      <c r="B80" s="2" t="s">
        <v>71</v>
      </c>
      <c r="C80" s="1">
        <v>18246</v>
      </c>
      <c r="D80" s="1">
        <v>16467</v>
      </c>
      <c r="E80" s="12">
        <f t="shared" si="46"/>
        <v>90.2499177902006</v>
      </c>
      <c r="F80" s="1">
        <v>21921</v>
      </c>
      <c r="G80" s="13">
        <f t="shared" si="47"/>
        <v>1.3312078702860266</v>
      </c>
      <c r="H80" s="14">
        <f t="shared" si="48"/>
        <v>31.462925851703403</v>
      </c>
      <c r="I80" s="1">
        <v>3216</v>
      </c>
      <c r="J80" s="1">
        <v>1504</v>
      </c>
      <c r="K80" s="1">
        <v>461</v>
      </c>
      <c r="L80" s="1"/>
      <c r="M80" s="1">
        <f aca="true" t="shared" si="51" ref="M80:M86">SUM(I80:L80)</f>
        <v>5181</v>
      </c>
      <c r="N80" s="1">
        <v>155</v>
      </c>
      <c r="O80" s="1">
        <v>1568</v>
      </c>
      <c r="P80" s="1">
        <v>289</v>
      </c>
    </row>
    <row r="81" spans="1:16" ht="13.5">
      <c r="A81" s="20">
        <v>21</v>
      </c>
      <c r="B81" s="2" t="s">
        <v>72</v>
      </c>
      <c r="C81" s="1">
        <v>17008</v>
      </c>
      <c r="D81" s="1">
        <v>15895</v>
      </c>
      <c r="E81" s="12">
        <f t="shared" si="46"/>
        <v>93.456020696143</v>
      </c>
      <c r="F81" s="1">
        <v>17819</v>
      </c>
      <c r="G81" s="13">
        <f t="shared" si="47"/>
        <v>1.1210443535703052</v>
      </c>
      <c r="H81" s="14">
        <f t="shared" si="48"/>
        <v>27.98364265492293</v>
      </c>
      <c r="I81" s="1">
        <v>2729</v>
      </c>
      <c r="J81" s="1">
        <v>1367</v>
      </c>
      <c r="K81" s="1">
        <v>352</v>
      </c>
      <c r="L81" s="1"/>
      <c r="M81" s="1">
        <f t="shared" si="51"/>
        <v>4448</v>
      </c>
      <c r="N81" s="1">
        <v>220</v>
      </c>
      <c r="O81" s="1">
        <v>1751</v>
      </c>
      <c r="P81" s="1">
        <v>210</v>
      </c>
    </row>
    <row r="82" spans="1:16" ht="13.5">
      <c r="A82" s="20">
        <v>22</v>
      </c>
      <c r="B82" s="2" t="s">
        <v>73</v>
      </c>
      <c r="C82" s="1">
        <v>26196</v>
      </c>
      <c r="D82" s="1">
        <v>24038</v>
      </c>
      <c r="E82" s="12">
        <f t="shared" si="46"/>
        <v>91.76210108413498</v>
      </c>
      <c r="F82" s="1">
        <v>26314</v>
      </c>
      <c r="G82" s="13">
        <f t="shared" si="47"/>
        <v>1.094683417921624</v>
      </c>
      <c r="H82" s="14">
        <f t="shared" si="48"/>
        <v>27.144521174806556</v>
      </c>
      <c r="I82" s="1">
        <v>4086</v>
      </c>
      <c r="J82" s="1">
        <v>1931</v>
      </c>
      <c r="K82" s="1">
        <v>93</v>
      </c>
      <c r="L82" s="1">
        <v>415</v>
      </c>
      <c r="M82" s="1">
        <f t="shared" si="51"/>
        <v>6525</v>
      </c>
      <c r="N82" s="1">
        <v>126</v>
      </c>
      <c r="O82" s="1">
        <v>3014</v>
      </c>
      <c r="P82" s="1">
        <v>725</v>
      </c>
    </row>
    <row r="83" spans="1:16" ht="13.5">
      <c r="A83" s="20">
        <v>23</v>
      </c>
      <c r="B83" s="2" t="s">
        <v>74</v>
      </c>
      <c r="C83" s="1">
        <v>54938</v>
      </c>
      <c r="D83" s="1">
        <v>50980</v>
      </c>
      <c r="E83" s="12">
        <f t="shared" si="46"/>
        <v>92.79551494411884</v>
      </c>
      <c r="F83" s="1">
        <v>54563</v>
      </c>
      <c r="G83" s="13">
        <f t="shared" si="47"/>
        <v>1.0702824637112593</v>
      </c>
      <c r="H83" s="14">
        <f t="shared" si="48"/>
        <v>26.94586112200863</v>
      </c>
      <c r="I83" s="1">
        <v>8895</v>
      </c>
      <c r="J83" s="1">
        <v>3800</v>
      </c>
      <c r="K83" s="1">
        <v>1042</v>
      </c>
      <c r="L83" s="1">
        <v>0</v>
      </c>
      <c r="M83" s="1">
        <f t="shared" si="51"/>
        <v>13737</v>
      </c>
      <c r="N83" s="1">
        <v>1643</v>
      </c>
      <c r="O83" s="1">
        <v>8317</v>
      </c>
      <c r="P83" s="1">
        <v>2712</v>
      </c>
    </row>
    <row r="84" spans="1:16" ht="13.5">
      <c r="A84" s="20">
        <v>24</v>
      </c>
      <c r="B84" s="2" t="s">
        <v>189</v>
      </c>
      <c r="C84" s="1">
        <v>18528</v>
      </c>
      <c r="D84" s="1">
        <v>16871</v>
      </c>
      <c r="E84" s="12">
        <f t="shared" si="46"/>
        <v>91.05677892918825</v>
      </c>
      <c r="F84" s="1">
        <v>32564</v>
      </c>
      <c r="G84" s="13">
        <f t="shared" si="47"/>
        <v>1.9301760417284097</v>
      </c>
      <c r="H84" s="14">
        <f t="shared" si="48"/>
        <v>36.54792247051153</v>
      </c>
      <c r="I84" s="1">
        <v>3537</v>
      </c>
      <c r="J84" s="1">
        <v>2034</v>
      </c>
      <c r="K84" s="1">
        <v>542</v>
      </c>
      <c r="L84" s="1">
        <v>53</v>
      </c>
      <c r="M84" s="1">
        <f t="shared" si="51"/>
        <v>6166</v>
      </c>
      <c r="N84" s="1">
        <v>195</v>
      </c>
      <c r="O84" s="1">
        <v>2278</v>
      </c>
      <c r="P84" s="1">
        <v>235</v>
      </c>
    </row>
    <row r="85" spans="1:16" ht="13.5">
      <c r="A85" s="20">
        <v>25</v>
      </c>
      <c r="B85" s="2" t="s">
        <v>75</v>
      </c>
      <c r="C85" s="1">
        <v>14671</v>
      </c>
      <c r="D85" s="1">
        <v>12885</v>
      </c>
      <c r="E85" s="12">
        <f t="shared" si="46"/>
        <v>87.82632404062436</v>
      </c>
      <c r="F85" s="1">
        <v>19151</v>
      </c>
      <c r="G85" s="13">
        <f t="shared" si="47"/>
        <v>1.4863019014357781</v>
      </c>
      <c r="H85" s="14">
        <f t="shared" si="48"/>
        <v>34.88552580519985</v>
      </c>
      <c r="I85" s="1">
        <v>2650</v>
      </c>
      <c r="J85" s="1">
        <v>1438</v>
      </c>
      <c r="K85" s="1">
        <v>387</v>
      </c>
      <c r="L85" s="1">
        <v>20</v>
      </c>
      <c r="M85" s="1">
        <f t="shared" si="51"/>
        <v>4495</v>
      </c>
      <c r="N85" s="1">
        <v>18</v>
      </c>
      <c r="O85" s="1">
        <v>1468</v>
      </c>
      <c r="P85" s="1"/>
    </row>
    <row r="86" spans="1:16" ht="13.5">
      <c r="A86" s="20">
        <v>26</v>
      </c>
      <c r="B86" s="2" t="s">
        <v>76</v>
      </c>
      <c r="C86" s="1">
        <v>11378</v>
      </c>
      <c r="D86" s="1">
        <v>10390</v>
      </c>
      <c r="E86" s="12">
        <f t="shared" si="46"/>
        <v>91.31657584812797</v>
      </c>
      <c r="F86" s="1">
        <v>15788</v>
      </c>
      <c r="G86" s="13">
        <f t="shared" si="47"/>
        <v>1.5195380173243502</v>
      </c>
      <c r="H86" s="14">
        <f t="shared" si="48"/>
        <v>35.948026948989416</v>
      </c>
      <c r="I86" s="1">
        <v>2219</v>
      </c>
      <c r="J86" s="1">
        <v>1218</v>
      </c>
      <c r="K86" s="1">
        <v>273</v>
      </c>
      <c r="L86" s="1">
        <v>25</v>
      </c>
      <c r="M86" s="1">
        <f t="shared" si="51"/>
        <v>3735</v>
      </c>
      <c r="N86" s="1">
        <v>184</v>
      </c>
      <c r="O86" s="1">
        <v>1425</v>
      </c>
      <c r="P86" s="1">
        <v>423</v>
      </c>
    </row>
    <row r="87" spans="1:16" ht="13.5">
      <c r="A87" s="20">
        <v>27</v>
      </c>
      <c r="B87" s="2" t="s">
        <v>77</v>
      </c>
      <c r="C87" s="1">
        <v>51627</v>
      </c>
      <c r="D87" s="1">
        <v>40240</v>
      </c>
      <c r="E87" s="12">
        <f t="shared" si="46"/>
        <v>77.94371162376275</v>
      </c>
      <c r="F87" s="1">
        <v>56417</v>
      </c>
      <c r="G87" s="13">
        <f t="shared" si="47"/>
        <v>1.4020129224652087</v>
      </c>
      <c r="H87" s="14">
        <f t="shared" si="48"/>
        <v>35.337972166998014</v>
      </c>
      <c r="I87" s="1">
        <v>8731</v>
      </c>
      <c r="J87" s="1">
        <v>4386</v>
      </c>
      <c r="K87" s="1">
        <v>1068</v>
      </c>
      <c r="L87" s="1">
        <v>35</v>
      </c>
      <c r="M87" s="1">
        <v>14220</v>
      </c>
      <c r="N87" s="1">
        <v>1017</v>
      </c>
      <c r="O87" s="1">
        <v>5529</v>
      </c>
      <c r="P87" s="1">
        <v>1686</v>
      </c>
    </row>
    <row r="88" spans="1:16" ht="13.5">
      <c r="A88" s="20">
        <v>28</v>
      </c>
      <c r="B88" s="2" t="s">
        <v>78</v>
      </c>
      <c r="C88" s="1">
        <v>26918</v>
      </c>
      <c r="D88" s="1">
        <v>24649</v>
      </c>
      <c r="E88" s="12">
        <f t="shared" si="46"/>
        <v>91.57069618842411</v>
      </c>
      <c r="F88" s="1">
        <v>29646</v>
      </c>
      <c r="G88" s="13">
        <f t="shared" si="47"/>
        <v>1.2027262769280702</v>
      </c>
      <c r="H88" s="14">
        <f t="shared" si="48"/>
        <v>28.455515436731716</v>
      </c>
      <c r="I88" s="1">
        <v>4385</v>
      </c>
      <c r="J88" s="1">
        <v>2096</v>
      </c>
      <c r="K88" s="1">
        <v>533</v>
      </c>
      <c r="L88" s="1">
        <v>0</v>
      </c>
      <c r="M88" s="1">
        <f aca="true" t="shared" si="52" ref="M88:M107">SUM(I88:L88)</f>
        <v>7014</v>
      </c>
      <c r="N88" s="1">
        <v>320</v>
      </c>
      <c r="O88" s="1">
        <v>3454</v>
      </c>
      <c r="P88" s="1">
        <v>625</v>
      </c>
    </row>
    <row r="89" spans="1:16" ht="13.5">
      <c r="A89" s="20">
        <v>29</v>
      </c>
      <c r="B89" s="2" t="s">
        <v>79</v>
      </c>
      <c r="C89" s="1">
        <v>13890</v>
      </c>
      <c r="D89" s="1">
        <v>10911</v>
      </c>
      <c r="E89" s="12">
        <f t="shared" si="46"/>
        <v>78.55291576673866</v>
      </c>
      <c r="F89" s="1">
        <v>17625</v>
      </c>
      <c r="G89" s="13">
        <f t="shared" si="47"/>
        <v>1.6153423150948585</v>
      </c>
      <c r="H89" s="14">
        <f t="shared" si="48"/>
        <v>37.54926221244615</v>
      </c>
      <c r="I89" s="1">
        <v>2520</v>
      </c>
      <c r="J89" s="1">
        <v>1305</v>
      </c>
      <c r="K89" s="1">
        <v>268</v>
      </c>
      <c r="L89" s="1">
        <v>4</v>
      </c>
      <c r="M89" s="1">
        <f t="shared" si="52"/>
        <v>4097</v>
      </c>
      <c r="N89" s="1">
        <v>75</v>
      </c>
      <c r="O89" s="1">
        <v>1416</v>
      </c>
      <c r="P89" s="1">
        <v>451</v>
      </c>
    </row>
    <row r="90" spans="1:16" ht="13.5">
      <c r="A90" s="20">
        <v>30</v>
      </c>
      <c r="B90" s="2" t="s">
        <v>35</v>
      </c>
      <c r="C90" s="1">
        <v>6492</v>
      </c>
      <c r="D90" s="1">
        <v>5797</v>
      </c>
      <c r="E90" s="12">
        <f t="shared" si="46"/>
        <v>89.29451632778805</v>
      </c>
      <c r="F90" s="1">
        <v>11441</v>
      </c>
      <c r="G90" s="13">
        <f t="shared" si="47"/>
        <v>1.9736070381231672</v>
      </c>
      <c r="H90" s="14">
        <f t="shared" si="48"/>
        <v>42.8842504743833</v>
      </c>
      <c r="I90" s="1">
        <v>1371</v>
      </c>
      <c r="J90" s="1">
        <v>881</v>
      </c>
      <c r="K90" s="1">
        <v>234</v>
      </c>
      <c r="L90" s="1">
        <v>0</v>
      </c>
      <c r="M90" s="1">
        <f t="shared" si="52"/>
        <v>2486</v>
      </c>
      <c r="N90" s="1">
        <v>70</v>
      </c>
      <c r="O90" s="1">
        <v>527</v>
      </c>
      <c r="P90" s="1">
        <v>13</v>
      </c>
    </row>
    <row r="91" spans="1:16" ht="13.5">
      <c r="A91" s="20">
        <v>31</v>
      </c>
      <c r="B91" s="2" t="s">
        <v>80</v>
      </c>
      <c r="C91" s="1">
        <v>5606</v>
      </c>
      <c r="D91" s="1">
        <v>5368</v>
      </c>
      <c r="E91" s="12">
        <f t="shared" si="46"/>
        <v>95.75454869782376</v>
      </c>
      <c r="F91" s="1">
        <v>7155</v>
      </c>
      <c r="G91" s="13">
        <f t="shared" si="47"/>
        <v>1.332898658718331</v>
      </c>
      <c r="H91" s="14">
        <f t="shared" si="48"/>
        <v>31.035767511177347</v>
      </c>
      <c r="I91" s="1">
        <v>1037</v>
      </c>
      <c r="J91" s="1">
        <v>497</v>
      </c>
      <c r="K91" s="1">
        <v>132</v>
      </c>
      <c r="L91" s="1"/>
      <c r="M91" s="1">
        <f t="shared" si="52"/>
        <v>1666</v>
      </c>
      <c r="N91" s="1">
        <v>287</v>
      </c>
      <c r="O91" s="1">
        <v>939</v>
      </c>
      <c r="P91" s="1">
        <v>803</v>
      </c>
    </row>
    <row r="92" spans="1:16" ht="13.5">
      <c r="A92" s="20">
        <v>32</v>
      </c>
      <c r="B92" s="2" t="s">
        <v>81</v>
      </c>
      <c r="C92" s="1">
        <v>6724</v>
      </c>
      <c r="D92" s="1">
        <v>6018</v>
      </c>
      <c r="E92" s="12">
        <f t="shared" si="46"/>
        <v>89.50029744199881</v>
      </c>
      <c r="F92" s="1">
        <v>9150</v>
      </c>
      <c r="G92" s="13">
        <f t="shared" si="47"/>
        <v>1.5204386839481556</v>
      </c>
      <c r="H92" s="14">
        <f t="shared" si="48"/>
        <v>37.13858424725823</v>
      </c>
      <c r="I92" s="1">
        <v>1216</v>
      </c>
      <c r="J92" s="1">
        <v>645</v>
      </c>
      <c r="K92" s="1">
        <v>172</v>
      </c>
      <c r="L92" s="1">
        <v>202</v>
      </c>
      <c r="M92" s="1">
        <f t="shared" si="52"/>
        <v>2235</v>
      </c>
      <c r="N92" s="1">
        <v>530</v>
      </c>
      <c r="O92" s="1">
        <v>855</v>
      </c>
      <c r="P92" s="1">
        <v>135</v>
      </c>
    </row>
    <row r="93" spans="1:16" ht="13.5">
      <c r="A93" s="20">
        <v>33</v>
      </c>
      <c r="B93" s="2" t="s">
        <v>82</v>
      </c>
      <c r="C93" s="1">
        <v>7807</v>
      </c>
      <c r="D93" s="1">
        <v>6489</v>
      </c>
      <c r="E93" s="12">
        <f aca="true" t="shared" si="53" ref="E93:E111">D93/C93*100</f>
        <v>83.11771487126937</v>
      </c>
      <c r="F93" s="1">
        <v>9239</v>
      </c>
      <c r="G93" s="13">
        <f aca="true" t="shared" si="54" ref="G93:G111">F93/D93</f>
        <v>1.4237941131145015</v>
      </c>
      <c r="H93" s="14">
        <f aca="true" t="shared" si="55" ref="H93:H111">M93/D93*100</f>
        <v>35.15179534597011</v>
      </c>
      <c r="I93" s="1">
        <v>1354</v>
      </c>
      <c r="J93" s="1">
        <v>708</v>
      </c>
      <c r="K93" s="1">
        <v>192</v>
      </c>
      <c r="L93" s="1">
        <v>27</v>
      </c>
      <c r="M93" s="1">
        <f t="shared" si="52"/>
        <v>2281</v>
      </c>
      <c r="N93" s="1">
        <v>36</v>
      </c>
      <c r="O93" s="1">
        <v>473</v>
      </c>
      <c r="P93" s="1">
        <v>49</v>
      </c>
    </row>
    <row r="94" spans="1:16" ht="13.5">
      <c r="A94" s="20">
        <v>34</v>
      </c>
      <c r="B94" s="2" t="s">
        <v>83</v>
      </c>
      <c r="C94" s="1">
        <v>10368</v>
      </c>
      <c r="D94" s="1">
        <v>8481</v>
      </c>
      <c r="E94" s="12">
        <f t="shared" si="53"/>
        <v>81.79976851851852</v>
      </c>
      <c r="F94" s="1">
        <v>10062</v>
      </c>
      <c r="G94" s="13">
        <f t="shared" si="54"/>
        <v>1.1864166961443225</v>
      </c>
      <c r="H94" s="14">
        <f t="shared" si="55"/>
        <v>30.72750854852022</v>
      </c>
      <c r="I94" s="1">
        <v>1564</v>
      </c>
      <c r="J94" s="1">
        <v>713</v>
      </c>
      <c r="K94" s="1">
        <v>329</v>
      </c>
      <c r="L94" s="1">
        <v>0</v>
      </c>
      <c r="M94" s="1">
        <f t="shared" si="52"/>
        <v>2606</v>
      </c>
      <c r="N94" s="1">
        <v>217</v>
      </c>
      <c r="O94" s="1">
        <v>817</v>
      </c>
      <c r="P94" s="1">
        <v>90</v>
      </c>
    </row>
    <row r="95" spans="1:16" ht="13.5">
      <c r="A95" s="20">
        <v>35</v>
      </c>
      <c r="B95" s="2" t="s">
        <v>84</v>
      </c>
      <c r="C95" s="1">
        <v>11344</v>
      </c>
      <c r="D95" s="1">
        <v>10546</v>
      </c>
      <c r="E95" s="12">
        <f t="shared" si="53"/>
        <v>92.9654442877292</v>
      </c>
      <c r="F95" s="1">
        <v>13437</v>
      </c>
      <c r="G95" s="13">
        <f t="shared" si="54"/>
        <v>1.2741323724634932</v>
      </c>
      <c r="H95" s="14">
        <f t="shared" si="55"/>
        <v>30.20102408496112</v>
      </c>
      <c r="I95" s="1">
        <v>1899</v>
      </c>
      <c r="J95" s="1">
        <v>985</v>
      </c>
      <c r="K95" s="1">
        <v>285</v>
      </c>
      <c r="L95" s="1">
        <v>16</v>
      </c>
      <c r="M95" s="1">
        <f t="shared" si="52"/>
        <v>3185</v>
      </c>
      <c r="N95" s="1">
        <v>73</v>
      </c>
      <c r="O95" s="1">
        <v>958</v>
      </c>
      <c r="P95" s="1">
        <v>61</v>
      </c>
    </row>
    <row r="96" spans="1:16" ht="13.5">
      <c r="A96" s="20">
        <v>36</v>
      </c>
      <c r="B96" s="2" t="s">
        <v>85</v>
      </c>
      <c r="C96" s="1">
        <v>7179</v>
      </c>
      <c r="D96" s="1">
        <v>6308</v>
      </c>
      <c r="E96" s="12">
        <f t="shared" si="53"/>
        <v>87.86739100153224</v>
      </c>
      <c r="F96" s="1">
        <v>12399</v>
      </c>
      <c r="G96" s="13">
        <f t="shared" si="54"/>
        <v>1.9655992390615091</v>
      </c>
      <c r="H96" s="14">
        <f t="shared" si="55"/>
        <v>43.02473050095117</v>
      </c>
      <c r="I96" s="1">
        <v>1512</v>
      </c>
      <c r="J96" s="1">
        <v>902</v>
      </c>
      <c r="K96" s="1">
        <v>289</v>
      </c>
      <c r="L96" s="1">
        <v>11</v>
      </c>
      <c r="M96" s="1">
        <f t="shared" si="52"/>
        <v>2714</v>
      </c>
      <c r="N96" s="1">
        <v>143</v>
      </c>
      <c r="O96" s="1">
        <v>1381</v>
      </c>
      <c r="P96" s="1">
        <v>400</v>
      </c>
    </row>
    <row r="97" spans="1:16" ht="13.5">
      <c r="A97" s="20">
        <v>37</v>
      </c>
      <c r="B97" s="2" t="s">
        <v>86</v>
      </c>
      <c r="C97" s="1">
        <v>6199</v>
      </c>
      <c r="D97" s="1">
        <v>5477</v>
      </c>
      <c r="E97" s="12">
        <f t="shared" si="53"/>
        <v>88.3529601548637</v>
      </c>
      <c r="F97" s="1">
        <v>9543</v>
      </c>
      <c r="G97" s="13">
        <f t="shared" si="54"/>
        <v>1.742377213803177</v>
      </c>
      <c r="H97" s="14">
        <f t="shared" si="55"/>
        <v>40.770494796421396</v>
      </c>
      <c r="I97" s="1">
        <v>1239</v>
      </c>
      <c r="J97" s="1">
        <v>720</v>
      </c>
      <c r="K97" s="1">
        <v>257</v>
      </c>
      <c r="L97" s="1">
        <v>17</v>
      </c>
      <c r="M97" s="1">
        <f t="shared" si="52"/>
        <v>2233</v>
      </c>
      <c r="N97" s="1">
        <v>36</v>
      </c>
      <c r="O97" s="1">
        <v>473</v>
      </c>
      <c r="P97" s="1">
        <v>139</v>
      </c>
    </row>
    <row r="98" spans="1:16" ht="13.5">
      <c r="A98" s="20">
        <v>38</v>
      </c>
      <c r="B98" s="2" t="s">
        <v>87</v>
      </c>
      <c r="C98" s="1">
        <v>9164</v>
      </c>
      <c r="D98" s="1">
        <v>7583</v>
      </c>
      <c r="E98" s="12">
        <f t="shared" si="53"/>
        <v>82.74770842426888</v>
      </c>
      <c r="F98" s="1">
        <v>11186</v>
      </c>
      <c r="G98" s="13">
        <f t="shared" si="54"/>
        <v>1.4751417644731637</v>
      </c>
      <c r="H98" s="14">
        <f t="shared" si="55"/>
        <v>35.803771594355794</v>
      </c>
      <c r="I98" s="1">
        <v>1648</v>
      </c>
      <c r="J98" s="1">
        <v>818</v>
      </c>
      <c r="K98" s="1">
        <v>238</v>
      </c>
      <c r="L98" s="1">
        <v>11</v>
      </c>
      <c r="M98" s="1">
        <f t="shared" si="52"/>
        <v>2715</v>
      </c>
      <c r="N98" s="1">
        <v>101</v>
      </c>
      <c r="O98" s="1">
        <v>908</v>
      </c>
      <c r="P98" s="1">
        <v>105</v>
      </c>
    </row>
    <row r="99" spans="1:16" ht="13.5">
      <c r="A99" s="20">
        <v>39</v>
      </c>
      <c r="B99" s="2" t="s">
        <v>88</v>
      </c>
      <c r="C99" s="1">
        <v>3905</v>
      </c>
      <c r="D99" s="1">
        <v>3228</v>
      </c>
      <c r="E99" s="12">
        <f t="shared" si="53"/>
        <v>82.66325224071703</v>
      </c>
      <c r="F99" s="1">
        <v>6123</v>
      </c>
      <c r="G99" s="13">
        <f t="shared" si="54"/>
        <v>1.8968401486988848</v>
      </c>
      <c r="H99" s="14">
        <f t="shared" si="55"/>
        <v>41.57372986369269</v>
      </c>
      <c r="I99" s="1">
        <v>764</v>
      </c>
      <c r="J99" s="1">
        <v>447</v>
      </c>
      <c r="K99" s="1">
        <v>127</v>
      </c>
      <c r="L99" s="1">
        <v>4</v>
      </c>
      <c r="M99" s="1">
        <f t="shared" si="52"/>
        <v>1342</v>
      </c>
      <c r="N99" s="1">
        <v>43</v>
      </c>
      <c r="O99" s="1">
        <v>500</v>
      </c>
      <c r="P99" s="1">
        <v>22</v>
      </c>
    </row>
    <row r="100" spans="1:16" ht="13.5">
      <c r="A100" s="20">
        <v>40</v>
      </c>
      <c r="B100" s="2" t="s">
        <v>89</v>
      </c>
      <c r="C100" s="1">
        <v>24487</v>
      </c>
      <c r="D100" s="1">
        <v>20447</v>
      </c>
      <c r="E100" s="12">
        <f t="shared" si="53"/>
        <v>83.50144974884633</v>
      </c>
      <c r="F100" s="1">
        <v>27990</v>
      </c>
      <c r="G100" s="13">
        <f t="shared" si="54"/>
        <v>1.3689049738347925</v>
      </c>
      <c r="H100" s="14">
        <f t="shared" si="55"/>
        <v>31.642783782461976</v>
      </c>
      <c r="I100" s="1">
        <v>4139</v>
      </c>
      <c r="J100" s="1">
        <v>1814</v>
      </c>
      <c r="K100" s="1">
        <v>517</v>
      </c>
      <c r="L100" s="1"/>
      <c r="M100" s="1">
        <f t="shared" si="52"/>
        <v>6470</v>
      </c>
      <c r="N100" s="1">
        <v>264</v>
      </c>
      <c r="O100" s="1">
        <v>1873</v>
      </c>
      <c r="P100" s="1">
        <v>278</v>
      </c>
    </row>
    <row r="101" spans="1:16" ht="13.5">
      <c r="A101" s="20">
        <v>41</v>
      </c>
      <c r="B101" s="2" t="s">
        <v>90</v>
      </c>
      <c r="C101" s="1">
        <v>9055</v>
      </c>
      <c r="D101" s="1">
        <v>8399</v>
      </c>
      <c r="E101" s="12">
        <f t="shared" si="53"/>
        <v>92.75538376587521</v>
      </c>
      <c r="F101" s="1">
        <v>20899</v>
      </c>
      <c r="G101" s="13">
        <f t="shared" si="54"/>
        <v>2.4882724133825453</v>
      </c>
      <c r="H101" s="14">
        <f t="shared" si="55"/>
        <v>49.93451601381117</v>
      </c>
      <c r="I101" s="1">
        <v>2200</v>
      </c>
      <c r="J101" s="1">
        <v>1549</v>
      </c>
      <c r="K101" s="1">
        <v>445</v>
      </c>
      <c r="L101" s="1">
        <v>0</v>
      </c>
      <c r="M101" s="1">
        <f t="shared" si="52"/>
        <v>4194</v>
      </c>
      <c r="N101" s="1">
        <v>60</v>
      </c>
      <c r="O101" s="1">
        <v>975</v>
      </c>
      <c r="P101" s="1">
        <v>158</v>
      </c>
    </row>
    <row r="102" spans="1:16" ht="13.5">
      <c r="A102" s="20">
        <v>42</v>
      </c>
      <c r="B102" s="2" t="s">
        <v>91</v>
      </c>
      <c r="C102" s="1">
        <v>8642</v>
      </c>
      <c r="D102" s="1">
        <v>7896</v>
      </c>
      <c r="E102" s="12">
        <f t="shared" si="53"/>
        <v>91.36773894931729</v>
      </c>
      <c r="F102" s="1">
        <v>20332</v>
      </c>
      <c r="G102" s="13">
        <f t="shared" si="54"/>
        <v>2.5749746707193517</v>
      </c>
      <c r="H102" s="14">
        <f t="shared" si="55"/>
        <v>51.93768996960486</v>
      </c>
      <c r="I102" s="1">
        <v>2127</v>
      </c>
      <c r="J102" s="1">
        <v>1491</v>
      </c>
      <c r="K102" s="1">
        <v>483</v>
      </c>
      <c r="L102" s="1"/>
      <c r="M102" s="1">
        <f t="shared" si="52"/>
        <v>4101</v>
      </c>
      <c r="N102" s="1">
        <v>77</v>
      </c>
      <c r="O102" s="1">
        <v>691</v>
      </c>
      <c r="P102" s="1">
        <v>115</v>
      </c>
    </row>
    <row r="103" spans="1:16" ht="13.5">
      <c r="A103" s="20">
        <v>43</v>
      </c>
      <c r="B103" s="2" t="s">
        <v>92</v>
      </c>
      <c r="C103" s="1">
        <v>10761</v>
      </c>
      <c r="D103" s="1">
        <v>10061</v>
      </c>
      <c r="E103" s="12">
        <f t="shared" si="53"/>
        <v>93.4950283430908</v>
      </c>
      <c r="F103" s="1">
        <v>20264</v>
      </c>
      <c r="G103" s="13">
        <f t="shared" si="54"/>
        <v>2.014113905178412</v>
      </c>
      <c r="H103" s="14">
        <f t="shared" si="55"/>
        <v>46.09879733624888</v>
      </c>
      <c r="I103" s="1">
        <v>2653</v>
      </c>
      <c r="J103" s="1">
        <v>1498</v>
      </c>
      <c r="K103" s="1">
        <v>427</v>
      </c>
      <c r="L103" s="1">
        <v>60</v>
      </c>
      <c r="M103" s="1">
        <f t="shared" si="52"/>
        <v>4638</v>
      </c>
      <c r="N103" s="1">
        <v>154</v>
      </c>
      <c r="O103" s="1">
        <v>1182</v>
      </c>
      <c r="P103" s="1">
        <v>255</v>
      </c>
    </row>
    <row r="104" spans="1:16" ht="13.5">
      <c r="A104" s="20">
        <v>44</v>
      </c>
      <c r="B104" s="2" t="s">
        <v>93</v>
      </c>
      <c r="C104" s="1">
        <v>6727</v>
      </c>
      <c r="D104" s="1">
        <v>5578</v>
      </c>
      <c r="E104" s="12">
        <f t="shared" si="53"/>
        <v>82.91957782072245</v>
      </c>
      <c r="F104" s="1">
        <v>13878</v>
      </c>
      <c r="G104" s="13">
        <f t="shared" si="54"/>
        <v>2.4879885263535315</v>
      </c>
      <c r="H104" s="14">
        <f t="shared" si="55"/>
        <v>48.709214772319825</v>
      </c>
      <c r="I104" s="1">
        <v>1414</v>
      </c>
      <c r="J104" s="1">
        <v>1016</v>
      </c>
      <c r="K104" s="1">
        <v>287</v>
      </c>
      <c r="L104" s="1">
        <v>0</v>
      </c>
      <c r="M104" s="1">
        <f t="shared" si="52"/>
        <v>2717</v>
      </c>
      <c r="N104" s="1">
        <v>49</v>
      </c>
      <c r="O104" s="1">
        <v>542</v>
      </c>
      <c r="P104" s="1">
        <v>25</v>
      </c>
    </row>
    <row r="105" spans="1:16" ht="13.5">
      <c r="A105" s="20">
        <v>45</v>
      </c>
      <c r="B105" s="2" t="s">
        <v>94</v>
      </c>
      <c r="C105" s="1">
        <v>8268</v>
      </c>
      <c r="D105" s="1">
        <v>7049</v>
      </c>
      <c r="E105" s="12">
        <f t="shared" si="53"/>
        <v>85.25641025641025</v>
      </c>
      <c r="F105" s="1">
        <v>18618</v>
      </c>
      <c r="G105" s="13">
        <f t="shared" si="54"/>
        <v>2.6412257057738686</v>
      </c>
      <c r="H105" s="14">
        <f t="shared" si="55"/>
        <v>51.8796992481203</v>
      </c>
      <c r="I105" s="1">
        <v>1903</v>
      </c>
      <c r="J105" s="1">
        <v>1355</v>
      </c>
      <c r="K105" s="1">
        <v>360</v>
      </c>
      <c r="L105" s="1">
        <v>39</v>
      </c>
      <c r="M105" s="1">
        <f t="shared" si="52"/>
        <v>3657</v>
      </c>
      <c r="N105" s="1">
        <v>50</v>
      </c>
      <c r="O105" s="1">
        <v>451</v>
      </c>
      <c r="P105" s="1">
        <v>71</v>
      </c>
    </row>
    <row r="106" spans="1:16" ht="13.5">
      <c r="A106" s="20">
        <v>46</v>
      </c>
      <c r="B106" s="2" t="s">
        <v>51</v>
      </c>
      <c r="C106" s="1">
        <v>11247</v>
      </c>
      <c r="D106" s="1">
        <v>9761</v>
      </c>
      <c r="E106" s="12">
        <f t="shared" si="53"/>
        <v>86.78758780119142</v>
      </c>
      <c r="F106" s="1">
        <v>21872</v>
      </c>
      <c r="G106" s="13">
        <f t="shared" si="54"/>
        <v>2.240754021104395</v>
      </c>
      <c r="H106" s="14">
        <f t="shared" si="55"/>
        <v>48.44790492777379</v>
      </c>
      <c r="I106" s="1">
        <v>2474</v>
      </c>
      <c r="J106" s="1">
        <v>1765</v>
      </c>
      <c r="K106" s="1">
        <v>488</v>
      </c>
      <c r="L106" s="1">
        <v>2</v>
      </c>
      <c r="M106" s="1">
        <f t="shared" si="52"/>
        <v>4729</v>
      </c>
      <c r="N106" s="1">
        <v>15</v>
      </c>
      <c r="O106" s="1">
        <v>612</v>
      </c>
      <c r="P106" s="1">
        <v>73</v>
      </c>
    </row>
    <row r="107" spans="1:16" ht="13.5">
      <c r="A107" s="20">
        <v>47</v>
      </c>
      <c r="B107" s="2" t="s">
        <v>95</v>
      </c>
      <c r="C107" s="1">
        <v>17141</v>
      </c>
      <c r="D107" s="1">
        <v>13209</v>
      </c>
      <c r="E107" s="12">
        <f t="shared" si="53"/>
        <v>77.06084825856135</v>
      </c>
      <c r="F107" s="1">
        <v>33364</v>
      </c>
      <c r="G107" s="13">
        <f t="shared" si="54"/>
        <v>2.525853584677114</v>
      </c>
      <c r="H107" s="14">
        <f t="shared" si="55"/>
        <v>53.3499886441063</v>
      </c>
      <c r="I107" s="1">
        <v>3728</v>
      </c>
      <c r="J107" s="1">
        <v>2669</v>
      </c>
      <c r="K107" s="1">
        <v>649</v>
      </c>
      <c r="L107" s="1">
        <v>1</v>
      </c>
      <c r="M107" s="1">
        <f t="shared" si="52"/>
        <v>7047</v>
      </c>
      <c r="N107" s="1">
        <v>212</v>
      </c>
      <c r="O107" s="1">
        <v>1195</v>
      </c>
      <c r="P107" s="1">
        <v>161</v>
      </c>
    </row>
    <row r="108" spans="1:16" ht="13.5">
      <c r="A108" s="20"/>
      <c r="B108" s="2"/>
      <c r="C108" s="1"/>
      <c r="D108" s="1"/>
      <c r="E108" s="12" t="e">
        <f t="shared" si="53"/>
        <v>#DIV/0!</v>
      </c>
      <c r="F108" s="1"/>
      <c r="G108" s="13" t="e">
        <f t="shared" si="54"/>
        <v>#DIV/0!</v>
      </c>
      <c r="H108" s="14" t="e">
        <f t="shared" si="55"/>
        <v>#DIV/0!</v>
      </c>
      <c r="I108" s="1"/>
      <c r="J108" s="1"/>
      <c r="K108" s="1"/>
      <c r="L108" s="1"/>
      <c r="M108" s="1"/>
      <c r="N108" s="1"/>
      <c r="O108" s="21"/>
      <c r="P108" s="21"/>
    </row>
    <row r="109" spans="1:16" ht="13.5">
      <c r="A109" s="22"/>
      <c r="B109" s="23" t="s">
        <v>96</v>
      </c>
      <c r="C109" s="1">
        <f>SUM(C61:C107)</f>
        <v>811152</v>
      </c>
      <c r="D109" s="1">
        <f>SUM(D61:D107)</f>
        <v>712422</v>
      </c>
      <c r="E109" s="12">
        <f t="shared" si="53"/>
        <v>87.82842180010651</v>
      </c>
      <c r="F109" s="1">
        <f>SUM(F61:F107)</f>
        <v>1133141</v>
      </c>
      <c r="G109" s="13">
        <f t="shared" si="54"/>
        <v>1.5905474564232998</v>
      </c>
      <c r="H109" s="14">
        <f t="shared" si="55"/>
        <v>36.04155963740592</v>
      </c>
      <c r="I109" s="1">
        <f aca="true" t="shared" si="56" ref="I109:P109">SUM(I61:I107)</f>
        <v>149388</v>
      </c>
      <c r="J109" s="1">
        <f t="shared" si="56"/>
        <v>84369</v>
      </c>
      <c r="K109" s="1">
        <f t="shared" si="56"/>
        <v>20621</v>
      </c>
      <c r="L109" s="1">
        <f t="shared" si="56"/>
        <v>2394</v>
      </c>
      <c r="M109" s="1">
        <f t="shared" si="56"/>
        <v>256768</v>
      </c>
      <c r="N109" s="1">
        <f t="shared" si="56"/>
        <v>10439</v>
      </c>
      <c r="O109" s="1">
        <f t="shared" si="56"/>
        <v>82756</v>
      </c>
      <c r="P109" s="1">
        <f t="shared" si="56"/>
        <v>22379</v>
      </c>
    </row>
    <row r="110" spans="1:16" ht="13.5">
      <c r="A110" s="22"/>
      <c r="B110" s="23"/>
      <c r="C110" s="1"/>
      <c r="D110" s="1"/>
      <c r="E110" s="12" t="e">
        <f t="shared" si="53"/>
        <v>#DIV/0!</v>
      </c>
      <c r="F110" s="1"/>
      <c r="G110" s="13" t="e">
        <f t="shared" si="54"/>
        <v>#DIV/0!</v>
      </c>
      <c r="H110" s="14" t="e">
        <f t="shared" si="55"/>
        <v>#DIV/0!</v>
      </c>
      <c r="I110" s="1"/>
      <c r="J110" s="1"/>
      <c r="K110" s="1"/>
      <c r="L110" s="1"/>
      <c r="M110" s="1"/>
      <c r="N110" s="1"/>
      <c r="O110" s="21"/>
      <c r="P110" s="21"/>
    </row>
    <row r="111" spans="1:16" ht="13.5">
      <c r="A111" s="22"/>
      <c r="B111" s="2" t="s">
        <v>97</v>
      </c>
      <c r="C111" s="1">
        <f>SUM(C109+C190)</f>
        <v>1220352</v>
      </c>
      <c r="D111" s="1">
        <f>SUM(D109+D190)</f>
        <v>1057797</v>
      </c>
      <c r="E111" s="12">
        <f t="shared" si="53"/>
        <v>86.67966291692889</v>
      </c>
      <c r="F111" s="1">
        <f>SUM(F109+F190)</f>
        <v>1533946</v>
      </c>
      <c r="G111" s="13">
        <f t="shared" si="54"/>
        <v>1.4501326814124071</v>
      </c>
      <c r="H111" s="14">
        <f t="shared" si="55"/>
        <v>33.59680543620373</v>
      </c>
      <c r="I111" s="1">
        <f aca="true" t="shared" si="57" ref="I111:P111">SUM(I109+I190)</f>
        <v>211251</v>
      </c>
      <c r="J111" s="1">
        <f t="shared" si="57"/>
        <v>113801</v>
      </c>
      <c r="K111" s="1">
        <f t="shared" si="57"/>
        <v>27923</v>
      </c>
      <c r="L111" s="1">
        <f t="shared" si="57"/>
        <v>2415</v>
      </c>
      <c r="M111" s="1">
        <f t="shared" si="57"/>
        <v>355386</v>
      </c>
      <c r="N111" s="1">
        <f t="shared" si="57"/>
        <v>19846</v>
      </c>
      <c r="O111" s="1">
        <f t="shared" si="57"/>
        <v>137901</v>
      </c>
      <c r="P111" s="1">
        <f t="shared" si="57"/>
        <v>42253</v>
      </c>
    </row>
    <row r="112" spans="1:14" ht="13.5">
      <c r="A112" s="7"/>
      <c r="B112" s="7"/>
      <c r="C112" s="24"/>
      <c r="D112" s="24"/>
      <c r="E112" s="12"/>
      <c r="F112" s="24"/>
      <c r="G112" s="13"/>
      <c r="H112" s="14"/>
      <c r="I112" s="7"/>
      <c r="J112" s="7"/>
      <c r="K112" s="7"/>
      <c r="L112" s="7"/>
      <c r="M112" s="7"/>
      <c r="N112" s="24"/>
    </row>
    <row r="113" spans="1:8" ht="13.5">
      <c r="A113" s="7" t="s">
        <v>190</v>
      </c>
      <c r="B113" s="7"/>
      <c r="C113" s="7"/>
      <c r="D113" s="7"/>
      <c r="E113" s="12"/>
      <c r="G113" s="13"/>
      <c r="H113" s="14"/>
    </row>
    <row r="114" spans="1:16" ht="13.5" customHeight="1">
      <c r="A114" s="26"/>
      <c r="B114" s="26"/>
      <c r="C114" s="28" t="s">
        <v>173</v>
      </c>
      <c r="D114" s="28" t="s">
        <v>174</v>
      </c>
      <c r="E114" s="28" t="s">
        <v>175</v>
      </c>
      <c r="F114" s="28" t="s">
        <v>176</v>
      </c>
      <c r="G114" s="28" t="s">
        <v>177</v>
      </c>
      <c r="H114" s="28" t="s">
        <v>178</v>
      </c>
      <c r="I114" s="29" t="s">
        <v>179</v>
      </c>
      <c r="J114" s="29"/>
      <c r="K114" s="29"/>
      <c r="L114" s="29"/>
      <c r="M114" s="29"/>
      <c r="N114" s="30" t="s">
        <v>180</v>
      </c>
      <c r="O114" s="31" t="s">
        <v>0</v>
      </c>
      <c r="P114" s="30" t="s">
        <v>181</v>
      </c>
    </row>
    <row r="115" spans="1:16" ht="13.5" customHeight="1">
      <c r="A115" s="27"/>
      <c r="B115" s="27"/>
      <c r="C115" s="29"/>
      <c r="D115" s="29"/>
      <c r="E115" s="29"/>
      <c r="F115" s="29"/>
      <c r="G115" s="29"/>
      <c r="H115" s="29"/>
      <c r="I115" s="8" t="s">
        <v>1</v>
      </c>
      <c r="J115" s="8" t="s">
        <v>2</v>
      </c>
      <c r="K115" s="8" t="s">
        <v>3</v>
      </c>
      <c r="L115" s="8" t="s">
        <v>4</v>
      </c>
      <c r="M115" s="8" t="s">
        <v>5</v>
      </c>
      <c r="N115" s="27"/>
      <c r="O115" s="32"/>
      <c r="P115" s="27"/>
    </row>
    <row r="116" spans="1:16" ht="13.5">
      <c r="A116" s="3">
        <v>48</v>
      </c>
      <c r="B116" s="4" t="s">
        <v>98</v>
      </c>
      <c r="C116" s="5">
        <v>15508</v>
      </c>
      <c r="D116" s="5">
        <v>13379</v>
      </c>
      <c r="E116" s="12">
        <f aca="true" t="shared" si="58" ref="E116:E147">D116/C116*100</f>
        <v>86.27160175393345</v>
      </c>
      <c r="F116" s="5">
        <v>17452</v>
      </c>
      <c r="G116" s="13">
        <f aca="true" t="shared" si="59" ref="G116:G147">F116/D116</f>
        <v>1.3044323193063756</v>
      </c>
      <c r="H116" s="14">
        <f aca="true" t="shared" si="60" ref="H116:H147">M116/D116*100</f>
        <v>29.26975110247403</v>
      </c>
      <c r="I116" s="5">
        <v>2294</v>
      </c>
      <c r="J116" s="5">
        <v>1268</v>
      </c>
      <c r="K116" s="5">
        <v>354</v>
      </c>
      <c r="L116" s="5">
        <v>0</v>
      </c>
      <c r="M116" s="5">
        <v>3916</v>
      </c>
      <c r="N116" s="5">
        <v>397</v>
      </c>
      <c r="O116" s="5">
        <v>2160</v>
      </c>
      <c r="P116" s="5">
        <v>546</v>
      </c>
    </row>
    <row r="117" spans="1:16" ht="13.5">
      <c r="A117" s="3">
        <f aca="true" t="shared" si="61" ref="A117:A148">A116+1</f>
        <v>49</v>
      </c>
      <c r="B117" s="4" t="s">
        <v>99</v>
      </c>
      <c r="C117" s="5">
        <v>9783</v>
      </c>
      <c r="D117" s="5">
        <v>8287</v>
      </c>
      <c r="E117" s="12">
        <f t="shared" si="58"/>
        <v>84.7081672288664</v>
      </c>
      <c r="F117" s="5">
        <v>16163</v>
      </c>
      <c r="G117" s="13">
        <f t="shared" si="59"/>
        <v>1.9504042476167491</v>
      </c>
      <c r="H117" s="14">
        <f t="shared" si="60"/>
        <v>41.957282490648</v>
      </c>
      <c r="I117" s="5">
        <v>1918</v>
      </c>
      <c r="J117" s="5">
        <v>1265</v>
      </c>
      <c r="K117" s="5">
        <v>294</v>
      </c>
      <c r="L117" s="5">
        <v>0</v>
      </c>
      <c r="M117" s="5">
        <f aca="true" t="shared" si="62" ref="M117:M125">SUM(I117:L117)</f>
        <v>3477</v>
      </c>
      <c r="N117" s="5">
        <v>103</v>
      </c>
      <c r="O117" s="5">
        <v>1063</v>
      </c>
      <c r="P117" s="5">
        <v>818</v>
      </c>
    </row>
    <row r="118" spans="1:16" ht="13.5">
      <c r="A118" s="3">
        <f t="shared" si="61"/>
        <v>50</v>
      </c>
      <c r="B118" s="4" t="s">
        <v>100</v>
      </c>
      <c r="C118" s="5">
        <v>8994</v>
      </c>
      <c r="D118" s="5">
        <v>7869</v>
      </c>
      <c r="E118" s="12">
        <f t="shared" si="58"/>
        <v>87.49166110740494</v>
      </c>
      <c r="F118" s="5">
        <v>11185</v>
      </c>
      <c r="G118" s="13">
        <f t="shared" si="59"/>
        <v>1.4214004320752318</v>
      </c>
      <c r="H118" s="14">
        <f t="shared" si="60"/>
        <v>34.29914855763121</v>
      </c>
      <c r="I118" s="5">
        <v>1673</v>
      </c>
      <c r="J118" s="5">
        <v>832</v>
      </c>
      <c r="K118" s="5">
        <v>194</v>
      </c>
      <c r="L118" s="5">
        <v>0</v>
      </c>
      <c r="M118" s="5">
        <f t="shared" si="62"/>
        <v>2699</v>
      </c>
      <c r="N118" s="5">
        <v>28</v>
      </c>
      <c r="O118" s="5">
        <v>1046</v>
      </c>
      <c r="P118" s="5">
        <v>541</v>
      </c>
    </row>
    <row r="119" spans="1:16" ht="13.5">
      <c r="A119" s="3">
        <f t="shared" si="61"/>
        <v>51</v>
      </c>
      <c r="B119" s="4" t="s">
        <v>101</v>
      </c>
      <c r="C119" s="5">
        <v>33957</v>
      </c>
      <c r="D119" s="5">
        <v>30926</v>
      </c>
      <c r="E119" s="12">
        <f t="shared" si="58"/>
        <v>91.07400535971965</v>
      </c>
      <c r="F119" s="5">
        <v>25734</v>
      </c>
      <c r="G119" s="13">
        <f t="shared" si="59"/>
        <v>0.8321153721787493</v>
      </c>
      <c r="H119" s="14">
        <f t="shared" si="60"/>
        <v>22.337192006725733</v>
      </c>
      <c r="I119" s="5">
        <v>4592</v>
      </c>
      <c r="J119" s="5">
        <v>1821</v>
      </c>
      <c r="K119" s="5">
        <v>495</v>
      </c>
      <c r="L119" s="5"/>
      <c r="M119" s="5">
        <f t="shared" si="62"/>
        <v>6908</v>
      </c>
      <c r="N119" s="5">
        <v>997</v>
      </c>
      <c r="O119" s="5">
        <v>5127</v>
      </c>
      <c r="P119" s="5">
        <v>1456</v>
      </c>
    </row>
    <row r="120" spans="1:16" ht="13.5">
      <c r="A120" s="3">
        <f t="shared" si="61"/>
        <v>52</v>
      </c>
      <c r="B120" s="4" t="s">
        <v>102</v>
      </c>
      <c r="C120" s="5">
        <v>12952</v>
      </c>
      <c r="D120" s="5">
        <v>11421</v>
      </c>
      <c r="E120" s="12">
        <f t="shared" si="58"/>
        <v>88.17943174799258</v>
      </c>
      <c r="F120" s="5">
        <v>7937</v>
      </c>
      <c r="G120" s="13">
        <f t="shared" si="59"/>
        <v>0.6949479029857281</v>
      </c>
      <c r="H120" s="14">
        <f t="shared" si="60"/>
        <v>19.674284213291305</v>
      </c>
      <c r="I120" s="5">
        <v>1697</v>
      </c>
      <c r="J120" s="5">
        <v>534</v>
      </c>
      <c r="K120" s="5">
        <v>16</v>
      </c>
      <c r="L120" s="5">
        <v>0</v>
      </c>
      <c r="M120" s="5">
        <f t="shared" si="62"/>
        <v>2247</v>
      </c>
      <c r="N120" s="5">
        <v>123</v>
      </c>
      <c r="O120" s="5">
        <v>2011</v>
      </c>
      <c r="P120" s="5">
        <v>652</v>
      </c>
    </row>
    <row r="121" spans="1:16" ht="13.5">
      <c r="A121" s="3">
        <f t="shared" si="61"/>
        <v>53</v>
      </c>
      <c r="B121" s="4" t="s">
        <v>103</v>
      </c>
      <c r="C121" s="5">
        <v>20628</v>
      </c>
      <c r="D121" s="5">
        <v>18531</v>
      </c>
      <c r="E121" s="12">
        <f t="shared" si="58"/>
        <v>89.83420593368237</v>
      </c>
      <c r="F121" s="5">
        <v>14064</v>
      </c>
      <c r="G121" s="13">
        <f t="shared" si="59"/>
        <v>0.7589444714262586</v>
      </c>
      <c r="H121" s="14">
        <f t="shared" si="60"/>
        <v>20.085262533052724</v>
      </c>
      <c r="I121" s="5">
        <v>2506</v>
      </c>
      <c r="J121" s="5">
        <v>954</v>
      </c>
      <c r="K121" s="5">
        <v>262</v>
      </c>
      <c r="L121" s="5">
        <v>0</v>
      </c>
      <c r="M121" s="5">
        <f t="shared" si="62"/>
        <v>3722</v>
      </c>
      <c r="N121" s="5">
        <v>57</v>
      </c>
      <c r="O121" s="5">
        <v>3294</v>
      </c>
      <c r="P121" s="5">
        <v>1301</v>
      </c>
    </row>
    <row r="122" spans="1:16" ht="13.5">
      <c r="A122" s="3">
        <f t="shared" si="61"/>
        <v>54</v>
      </c>
      <c r="B122" s="4" t="s">
        <v>104</v>
      </c>
      <c r="C122" s="5">
        <v>12967</v>
      </c>
      <c r="D122" s="5">
        <v>10956</v>
      </c>
      <c r="E122" s="12">
        <f t="shared" si="58"/>
        <v>84.49140124932522</v>
      </c>
      <c r="F122" s="5">
        <v>10403</v>
      </c>
      <c r="G122" s="13">
        <f t="shared" si="59"/>
        <v>0.9495253742241694</v>
      </c>
      <c r="H122" s="14">
        <f t="shared" si="60"/>
        <v>25.34684191310697</v>
      </c>
      <c r="I122" s="5">
        <v>1795</v>
      </c>
      <c r="J122" s="5">
        <v>812</v>
      </c>
      <c r="K122" s="5">
        <v>170</v>
      </c>
      <c r="L122" s="5"/>
      <c r="M122" s="5">
        <f t="shared" si="62"/>
        <v>2777</v>
      </c>
      <c r="N122" s="5">
        <v>625</v>
      </c>
      <c r="O122" s="5">
        <v>2515</v>
      </c>
      <c r="P122" s="5">
        <v>884</v>
      </c>
    </row>
    <row r="123" spans="1:16" ht="13.5">
      <c r="A123" s="3">
        <f t="shared" si="61"/>
        <v>55</v>
      </c>
      <c r="B123" s="4" t="s">
        <v>105</v>
      </c>
      <c r="C123" s="5">
        <v>24234</v>
      </c>
      <c r="D123" s="5">
        <v>17394</v>
      </c>
      <c r="E123" s="12">
        <f t="shared" si="58"/>
        <v>71.77519187917801</v>
      </c>
      <c r="F123" s="5">
        <v>24000</v>
      </c>
      <c r="G123" s="13">
        <f t="shared" si="59"/>
        <v>1.379786133149362</v>
      </c>
      <c r="H123" s="14">
        <f t="shared" si="60"/>
        <v>33.30458778889272</v>
      </c>
      <c r="I123" s="5">
        <v>3678</v>
      </c>
      <c r="J123" s="5">
        <v>1749</v>
      </c>
      <c r="K123" s="5">
        <v>366</v>
      </c>
      <c r="L123" s="5"/>
      <c r="M123" s="5">
        <f t="shared" si="62"/>
        <v>5793</v>
      </c>
      <c r="N123" s="5">
        <v>420</v>
      </c>
      <c r="O123" s="5">
        <v>2762</v>
      </c>
      <c r="P123" s="5">
        <v>708</v>
      </c>
    </row>
    <row r="124" spans="1:16" ht="13.5">
      <c r="A124" s="3">
        <f t="shared" si="61"/>
        <v>56</v>
      </c>
      <c r="B124" s="4" t="s">
        <v>106</v>
      </c>
      <c r="C124" s="5">
        <v>13610</v>
      </c>
      <c r="D124" s="5">
        <v>12594</v>
      </c>
      <c r="E124" s="12">
        <f t="shared" si="58"/>
        <v>92.53490080822925</v>
      </c>
      <c r="F124" s="5">
        <v>9957</v>
      </c>
      <c r="G124" s="13">
        <f t="shared" si="59"/>
        <v>0.7906145783706527</v>
      </c>
      <c r="H124" s="14">
        <f t="shared" si="60"/>
        <v>21.3117357471812</v>
      </c>
      <c r="I124" s="5">
        <v>1782</v>
      </c>
      <c r="J124" s="5">
        <v>722</v>
      </c>
      <c r="K124" s="5">
        <v>180</v>
      </c>
      <c r="L124" s="5">
        <v>0</v>
      </c>
      <c r="M124" s="5">
        <f t="shared" si="62"/>
        <v>2684</v>
      </c>
      <c r="N124" s="5">
        <v>154</v>
      </c>
      <c r="O124" s="5">
        <v>2424</v>
      </c>
      <c r="P124" s="5">
        <v>548</v>
      </c>
    </row>
    <row r="125" spans="1:16" ht="13.5">
      <c r="A125" s="3">
        <f t="shared" si="61"/>
        <v>57</v>
      </c>
      <c r="B125" s="4" t="s">
        <v>107</v>
      </c>
      <c r="C125" s="5">
        <v>11833</v>
      </c>
      <c r="D125" s="5">
        <v>8768</v>
      </c>
      <c r="E125" s="12">
        <f t="shared" si="58"/>
        <v>74.09786191160315</v>
      </c>
      <c r="F125" s="5">
        <v>7741</v>
      </c>
      <c r="G125" s="13">
        <f t="shared" si="59"/>
        <v>0.8828695255474452</v>
      </c>
      <c r="H125" s="14">
        <f t="shared" si="60"/>
        <v>26.539689781021895</v>
      </c>
      <c r="I125" s="5">
        <v>1655</v>
      </c>
      <c r="J125" s="5">
        <v>538</v>
      </c>
      <c r="K125" s="5">
        <v>134</v>
      </c>
      <c r="L125" s="5">
        <v>0</v>
      </c>
      <c r="M125" s="5">
        <f t="shared" si="62"/>
        <v>2327</v>
      </c>
      <c r="N125" s="5">
        <v>6</v>
      </c>
      <c r="O125" s="5">
        <v>976</v>
      </c>
      <c r="P125" s="5">
        <v>24</v>
      </c>
    </row>
    <row r="126" spans="1:16" ht="13.5">
      <c r="A126" s="3">
        <f t="shared" si="61"/>
        <v>58</v>
      </c>
      <c r="B126" s="4" t="s">
        <v>108</v>
      </c>
      <c r="C126" s="5">
        <v>9454</v>
      </c>
      <c r="D126" s="5">
        <v>4931</v>
      </c>
      <c r="E126" s="12">
        <f t="shared" si="58"/>
        <v>52.15781679712291</v>
      </c>
      <c r="F126" s="5">
        <v>8382</v>
      </c>
      <c r="G126" s="13">
        <f t="shared" si="59"/>
        <v>1.6998580409653214</v>
      </c>
      <c r="H126" s="14">
        <f t="shared" si="60"/>
        <v>34.212127357533966</v>
      </c>
      <c r="I126" s="5">
        <v>1038</v>
      </c>
      <c r="J126" s="5">
        <v>506</v>
      </c>
      <c r="K126" s="5">
        <v>143</v>
      </c>
      <c r="L126" s="5">
        <v>0</v>
      </c>
      <c r="M126" s="5">
        <v>1687</v>
      </c>
      <c r="N126" s="5">
        <v>92</v>
      </c>
      <c r="O126" s="5">
        <v>801</v>
      </c>
      <c r="P126" s="5">
        <v>61</v>
      </c>
    </row>
    <row r="127" spans="1:16" ht="13.5">
      <c r="A127" s="3">
        <f t="shared" si="61"/>
        <v>59</v>
      </c>
      <c r="B127" s="4" t="s">
        <v>109</v>
      </c>
      <c r="C127" s="5">
        <v>13015</v>
      </c>
      <c r="D127" s="5">
        <v>11681</v>
      </c>
      <c r="E127" s="12">
        <f t="shared" si="58"/>
        <v>89.75028812908182</v>
      </c>
      <c r="F127" s="5">
        <v>15015</v>
      </c>
      <c r="G127" s="13">
        <f t="shared" si="59"/>
        <v>1.2854207687697972</v>
      </c>
      <c r="H127" s="14">
        <f t="shared" si="60"/>
        <v>31.97500214022772</v>
      </c>
      <c r="I127" s="5">
        <v>2525</v>
      </c>
      <c r="J127" s="5">
        <v>961</v>
      </c>
      <c r="K127" s="5">
        <v>234</v>
      </c>
      <c r="L127" s="5">
        <v>15</v>
      </c>
      <c r="M127" s="5">
        <v>3735</v>
      </c>
      <c r="N127" s="5">
        <v>287</v>
      </c>
      <c r="O127" s="5">
        <v>1538</v>
      </c>
      <c r="P127" s="5">
        <v>235</v>
      </c>
    </row>
    <row r="128" spans="1:16" ht="13.5">
      <c r="A128" s="3">
        <f t="shared" si="61"/>
        <v>60</v>
      </c>
      <c r="B128" s="4" t="s">
        <v>110</v>
      </c>
      <c r="C128" s="5">
        <v>2943</v>
      </c>
      <c r="D128" s="5">
        <v>2456</v>
      </c>
      <c r="E128" s="12">
        <f t="shared" si="58"/>
        <v>83.45225959904859</v>
      </c>
      <c r="F128" s="5">
        <v>3923</v>
      </c>
      <c r="G128" s="13">
        <f t="shared" si="59"/>
        <v>1.5973127035830619</v>
      </c>
      <c r="H128" s="14">
        <f t="shared" si="60"/>
        <v>33.469055374592834</v>
      </c>
      <c r="I128" s="5">
        <v>474</v>
      </c>
      <c r="J128" s="5">
        <v>280</v>
      </c>
      <c r="K128" s="5">
        <v>68</v>
      </c>
      <c r="L128" s="5">
        <v>0</v>
      </c>
      <c r="M128" s="5">
        <f aca="true" t="shared" si="63" ref="M128:M143">SUM(I128:L128)</f>
        <v>822</v>
      </c>
      <c r="N128" s="5">
        <v>67</v>
      </c>
      <c r="O128" s="5">
        <v>760</v>
      </c>
      <c r="P128" s="5">
        <v>2</v>
      </c>
    </row>
    <row r="129" spans="1:16" ht="13.5">
      <c r="A129" s="3">
        <f t="shared" si="61"/>
        <v>61</v>
      </c>
      <c r="B129" s="4" t="s">
        <v>111</v>
      </c>
      <c r="C129" s="5">
        <v>2930</v>
      </c>
      <c r="D129" s="5">
        <v>2568</v>
      </c>
      <c r="E129" s="12">
        <f t="shared" si="58"/>
        <v>87.64505119453925</v>
      </c>
      <c r="F129" s="5">
        <v>5055</v>
      </c>
      <c r="G129" s="13">
        <f t="shared" si="59"/>
        <v>1.9684579439252337</v>
      </c>
      <c r="H129" s="14">
        <f t="shared" si="60"/>
        <v>43.3411214953271</v>
      </c>
      <c r="I129" s="5">
        <v>658</v>
      </c>
      <c r="J129" s="5">
        <v>358</v>
      </c>
      <c r="K129" s="5">
        <v>97</v>
      </c>
      <c r="L129" s="5">
        <v>0</v>
      </c>
      <c r="M129" s="5">
        <f t="shared" si="63"/>
        <v>1113</v>
      </c>
      <c r="N129" s="5">
        <v>29</v>
      </c>
      <c r="O129" s="5">
        <v>267</v>
      </c>
      <c r="P129" s="5">
        <v>0</v>
      </c>
    </row>
    <row r="130" spans="1:16" ht="13.5">
      <c r="A130" s="3">
        <f t="shared" si="61"/>
        <v>62</v>
      </c>
      <c r="B130" s="4" t="s">
        <v>112</v>
      </c>
      <c r="C130" s="5">
        <v>3618</v>
      </c>
      <c r="D130" s="5">
        <v>3268</v>
      </c>
      <c r="E130" s="12">
        <f t="shared" si="58"/>
        <v>90.32614704256495</v>
      </c>
      <c r="F130" s="5">
        <v>6986</v>
      </c>
      <c r="G130" s="13">
        <f t="shared" si="59"/>
        <v>2.1376988984088126</v>
      </c>
      <c r="H130" s="14">
        <f t="shared" si="60"/>
        <v>41.401468788249694</v>
      </c>
      <c r="I130" s="5">
        <v>693</v>
      </c>
      <c r="J130" s="5">
        <v>508</v>
      </c>
      <c r="K130" s="5">
        <v>152</v>
      </c>
      <c r="L130" s="5">
        <v>0</v>
      </c>
      <c r="M130" s="5">
        <f t="shared" si="63"/>
        <v>1353</v>
      </c>
      <c r="N130" s="5">
        <v>252</v>
      </c>
      <c r="O130" s="5">
        <v>767</v>
      </c>
      <c r="P130" s="5">
        <v>208</v>
      </c>
    </row>
    <row r="131" spans="1:16" ht="13.5">
      <c r="A131" s="3">
        <f t="shared" si="61"/>
        <v>63</v>
      </c>
      <c r="B131" s="4" t="s">
        <v>113</v>
      </c>
      <c r="C131" s="5">
        <v>3603</v>
      </c>
      <c r="D131" s="5">
        <v>3209</v>
      </c>
      <c r="E131" s="12">
        <f t="shared" si="58"/>
        <v>89.0646683319456</v>
      </c>
      <c r="F131" s="5">
        <v>6854</v>
      </c>
      <c r="G131" s="13">
        <f t="shared" si="59"/>
        <v>2.1358678716110937</v>
      </c>
      <c r="H131" s="14">
        <f t="shared" si="60"/>
        <v>41.66406980367716</v>
      </c>
      <c r="I131" s="5">
        <v>710</v>
      </c>
      <c r="J131" s="5">
        <v>512</v>
      </c>
      <c r="K131" s="5">
        <v>113</v>
      </c>
      <c r="L131" s="5">
        <v>2</v>
      </c>
      <c r="M131" s="5">
        <f t="shared" si="63"/>
        <v>1337</v>
      </c>
      <c r="N131" s="5">
        <v>15</v>
      </c>
      <c r="O131" s="5">
        <v>316</v>
      </c>
      <c r="P131" s="5">
        <v>47</v>
      </c>
    </row>
    <row r="132" spans="1:16" ht="13.5">
      <c r="A132" s="3">
        <f t="shared" si="61"/>
        <v>64</v>
      </c>
      <c r="B132" s="4" t="s">
        <v>114</v>
      </c>
      <c r="C132" s="5">
        <v>4697</v>
      </c>
      <c r="D132" s="5">
        <v>4134</v>
      </c>
      <c r="E132" s="12">
        <f t="shared" si="58"/>
        <v>88.01362571854375</v>
      </c>
      <c r="F132" s="5">
        <v>6921</v>
      </c>
      <c r="G132" s="13">
        <f t="shared" si="59"/>
        <v>1.6741654571843252</v>
      </c>
      <c r="H132" s="14">
        <f t="shared" si="60"/>
        <v>30.745041122399613</v>
      </c>
      <c r="I132" s="5">
        <v>761</v>
      </c>
      <c r="J132" s="5">
        <v>426</v>
      </c>
      <c r="K132" s="5">
        <v>82</v>
      </c>
      <c r="L132" s="5">
        <v>2</v>
      </c>
      <c r="M132" s="5">
        <f t="shared" si="63"/>
        <v>1271</v>
      </c>
      <c r="N132" s="5">
        <v>98</v>
      </c>
      <c r="O132" s="5">
        <v>575</v>
      </c>
      <c r="P132" s="5">
        <v>493</v>
      </c>
    </row>
    <row r="133" spans="1:16" ht="13.5">
      <c r="A133" s="3">
        <f t="shared" si="61"/>
        <v>65</v>
      </c>
      <c r="B133" s="4" t="s">
        <v>185</v>
      </c>
      <c r="C133" s="5">
        <v>3705</v>
      </c>
      <c r="D133" s="5">
        <v>3476</v>
      </c>
      <c r="E133" s="12">
        <f t="shared" si="58"/>
        <v>93.8191632928475</v>
      </c>
      <c r="F133" s="5">
        <v>6331</v>
      </c>
      <c r="G133" s="13">
        <f t="shared" si="59"/>
        <v>1.8213463751438435</v>
      </c>
      <c r="H133" s="14">
        <f t="shared" si="60"/>
        <v>36.881472957422325</v>
      </c>
      <c r="I133" s="5">
        <v>686</v>
      </c>
      <c r="J133" s="5">
        <v>410</v>
      </c>
      <c r="K133" s="5">
        <v>186</v>
      </c>
      <c r="L133" s="5">
        <v>0</v>
      </c>
      <c r="M133" s="5">
        <f t="shared" si="63"/>
        <v>1282</v>
      </c>
      <c r="N133" s="5">
        <v>229</v>
      </c>
      <c r="O133" s="5">
        <v>1316</v>
      </c>
      <c r="P133" s="5">
        <v>1311</v>
      </c>
    </row>
    <row r="134" spans="1:16" ht="13.5">
      <c r="A134" s="3">
        <f t="shared" si="61"/>
        <v>66</v>
      </c>
      <c r="B134" s="4" t="s">
        <v>115</v>
      </c>
      <c r="C134" s="5">
        <v>4870</v>
      </c>
      <c r="D134" s="5">
        <v>4325</v>
      </c>
      <c r="E134" s="12">
        <f t="shared" si="58"/>
        <v>88.80903490759754</v>
      </c>
      <c r="F134" s="5">
        <v>5151</v>
      </c>
      <c r="G134" s="13">
        <f t="shared" si="59"/>
        <v>1.1909826589595376</v>
      </c>
      <c r="H134" s="14">
        <f t="shared" si="60"/>
        <v>29.6878612716763</v>
      </c>
      <c r="I134" s="5">
        <v>777</v>
      </c>
      <c r="J134" s="5">
        <v>390</v>
      </c>
      <c r="K134" s="5">
        <v>117</v>
      </c>
      <c r="L134" s="5">
        <v>0</v>
      </c>
      <c r="M134" s="5">
        <f t="shared" si="63"/>
        <v>1284</v>
      </c>
      <c r="N134" s="5">
        <v>11</v>
      </c>
      <c r="O134" s="5">
        <v>319</v>
      </c>
      <c r="P134" s="5">
        <v>123</v>
      </c>
    </row>
    <row r="135" spans="1:16" ht="13.5">
      <c r="A135" s="3">
        <f t="shared" si="61"/>
        <v>67</v>
      </c>
      <c r="B135" s="4" t="s">
        <v>116</v>
      </c>
      <c r="C135" s="5">
        <v>3106</v>
      </c>
      <c r="D135" s="5">
        <v>2759</v>
      </c>
      <c r="E135" s="12">
        <f t="shared" si="58"/>
        <v>88.82807469414037</v>
      </c>
      <c r="F135" s="5">
        <v>2594</v>
      </c>
      <c r="G135" s="13">
        <f t="shared" si="59"/>
        <v>0.9401957230880754</v>
      </c>
      <c r="H135" s="14">
        <f t="shared" si="60"/>
        <v>40.123233055454875</v>
      </c>
      <c r="I135" s="5">
        <v>707</v>
      </c>
      <c r="J135" s="5">
        <v>354</v>
      </c>
      <c r="K135" s="5">
        <v>46</v>
      </c>
      <c r="L135" s="5">
        <v>0</v>
      </c>
      <c r="M135" s="5">
        <f t="shared" si="63"/>
        <v>1107</v>
      </c>
      <c r="N135" s="5">
        <v>55</v>
      </c>
      <c r="O135" s="5">
        <v>316</v>
      </c>
      <c r="P135" s="5">
        <v>165</v>
      </c>
    </row>
    <row r="136" spans="1:16" ht="13.5">
      <c r="A136" s="3">
        <f t="shared" si="61"/>
        <v>68</v>
      </c>
      <c r="B136" s="4" t="s">
        <v>117</v>
      </c>
      <c r="C136" s="5">
        <v>4632</v>
      </c>
      <c r="D136" s="5">
        <v>4355</v>
      </c>
      <c r="E136" s="12">
        <f t="shared" si="58"/>
        <v>94.01986183074266</v>
      </c>
      <c r="F136" s="5">
        <v>4382</v>
      </c>
      <c r="G136" s="13">
        <f t="shared" si="59"/>
        <v>1.0061997703788748</v>
      </c>
      <c r="H136" s="14">
        <f t="shared" si="60"/>
        <v>25.694603903559127</v>
      </c>
      <c r="I136" s="5">
        <v>731</v>
      </c>
      <c r="J136" s="5">
        <v>323</v>
      </c>
      <c r="K136" s="5">
        <v>65</v>
      </c>
      <c r="L136" s="5"/>
      <c r="M136" s="5">
        <f t="shared" si="63"/>
        <v>1119</v>
      </c>
      <c r="N136" s="5">
        <v>131</v>
      </c>
      <c r="O136" s="5">
        <v>551</v>
      </c>
      <c r="P136" s="5">
        <v>961</v>
      </c>
    </row>
    <row r="137" spans="1:16" ht="13.5">
      <c r="A137" s="3">
        <f t="shared" si="61"/>
        <v>69</v>
      </c>
      <c r="B137" s="4" t="s">
        <v>118</v>
      </c>
      <c r="C137" s="5">
        <v>3816</v>
      </c>
      <c r="D137" s="5">
        <v>3426</v>
      </c>
      <c r="E137" s="12">
        <f t="shared" si="58"/>
        <v>89.77987421383648</v>
      </c>
      <c r="F137" s="5">
        <v>4307</v>
      </c>
      <c r="G137" s="13">
        <f t="shared" si="59"/>
        <v>1.2571511967308815</v>
      </c>
      <c r="H137" s="14">
        <f t="shared" si="60"/>
        <v>31.903093987157032</v>
      </c>
      <c r="I137" s="5">
        <v>714</v>
      </c>
      <c r="J137" s="5">
        <v>295</v>
      </c>
      <c r="K137" s="5">
        <v>84</v>
      </c>
      <c r="L137" s="5">
        <v>0</v>
      </c>
      <c r="M137" s="5">
        <f t="shared" si="63"/>
        <v>1093</v>
      </c>
      <c r="N137" s="5">
        <v>13</v>
      </c>
      <c r="O137" s="5">
        <v>420</v>
      </c>
      <c r="P137" s="5">
        <v>1</v>
      </c>
    </row>
    <row r="138" spans="1:16" ht="13.5">
      <c r="A138" s="3">
        <f t="shared" si="61"/>
        <v>70</v>
      </c>
      <c r="B138" s="4" t="s">
        <v>119</v>
      </c>
      <c r="C138" s="5">
        <v>3885</v>
      </c>
      <c r="D138" s="5">
        <v>3434</v>
      </c>
      <c r="E138" s="12">
        <f t="shared" si="58"/>
        <v>88.39124839124838</v>
      </c>
      <c r="F138" s="5">
        <v>2184</v>
      </c>
      <c r="G138" s="13">
        <f t="shared" si="59"/>
        <v>0.6359930110658125</v>
      </c>
      <c r="H138" s="14">
        <f t="shared" si="60"/>
        <v>17.501456027955737</v>
      </c>
      <c r="I138" s="5">
        <v>406</v>
      </c>
      <c r="J138" s="5">
        <v>162</v>
      </c>
      <c r="K138" s="5">
        <v>33</v>
      </c>
      <c r="L138" s="5">
        <v>0</v>
      </c>
      <c r="M138" s="5">
        <f t="shared" si="63"/>
        <v>601</v>
      </c>
      <c r="N138" s="5">
        <v>9</v>
      </c>
      <c r="O138" s="5">
        <v>598</v>
      </c>
      <c r="P138" s="5">
        <v>153</v>
      </c>
    </row>
    <row r="139" spans="1:16" ht="13.5">
      <c r="A139" s="3">
        <f t="shared" si="61"/>
        <v>71</v>
      </c>
      <c r="B139" s="4" t="s">
        <v>120</v>
      </c>
      <c r="C139" s="5">
        <v>4413</v>
      </c>
      <c r="D139" s="5">
        <v>4014</v>
      </c>
      <c r="E139" s="12">
        <f t="shared" si="58"/>
        <v>90.95853161114887</v>
      </c>
      <c r="F139" s="5">
        <v>4206</v>
      </c>
      <c r="G139" s="13">
        <f t="shared" si="59"/>
        <v>1.047832585949178</v>
      </c>
      <c r="H139" s="14">
        <f t="shared" si="60"/>
        <v>26.532137518684607</v>
      </c>
      <c r="I139" s="5">
        <v>692</v>
      </c>
      <c r="J139" s="5">
        <v>283</v>
      </c>
      <c r="K139" s="5">
        <v>90</v>
      </c>
      <c r="L139" s="5">
        <v>0</v>
      </c>
      <c r="M139" s="5">
        <f t="shared" si="63"/>
        <v>1065</v>
      </c>
      <c r="N139" s="5">
        <v>38</v>
      </c>
      <c r="O139" s="5">
        <v>752</v>
      </c>
      <c r="P139" s="5">
        <v>224</v>
      </c>
    </row>
    <row r="140" spans="1:16" ht="13.5">
      <c r="A140" s="3">
        <f t="shared" si="61"/>
        <v>72</v>
      </c>
      <c r="B140" s="4" t="s">
        <v>121</v>
      </c>
      <c r="C140" s="5">
        <v>6347</v>
      </c>
      <c r="D140" s="5">
        <v>3805</v>
      </c>
      <c r="E140" s="12">
        <f t="shared" si="58"/>
        <v>59.94958247991177</v>
      </c>
      <c r="F140" s="5">
        <v>2864</v>
      </c>
      <c r="G140" s="13">
        <f t="shared" si="59"/>
        <v>0.7526938239159001</v>
      </c>
      <c r="H140" s="14">
        <f t="shared" si="60"/>
        <v>20.78843626806833</v>
      </c>
      <c r="I140" s="5">
        <v>530</v>
      </c>
      <c r="J140" s="5">
        <v>221</v>
      </c>
      <c r="K140" s="5">
        <v>40</v>
      </c>
      <c r="L140" s="5">
        <v>0</v>
      </c>
      <c r="M140" s="5">
        <f t="shared" si="63"/>
        <v>791</v>
      </c>
      <c r="N140" s="5">
        <v>50</v>
      </c>
      <c r="O140" s="5">
        <v>576</v>
      </c>
      <c r="P140" s="5">
        <v>347</v>
      </c>
    </row>
    <row r="141" spans="1:16" ht="13.5">
      <c r="A141" s="3">
        <f t="shared" si="61"/>
        <v>73</v>
      </c>
      <c r="B141" s="4" t="s">
        <v>122</v>
      </c>
      <c r="C141" s="5">
        <v>4050</v>
      </c>
      <c r="D141" s="5">
        <v>3602</v>
      </c>
      <c r="E141" s="12">
        <f t="shared" si="58"/>
        <v>88.93827160493827</v>
      </c>
      <c r="F141" s="5">
        <v>4892</v>
      </c>
      <c r="G141" s="13">
        <f t="shared" si="59"/>
        <v>1.3581343697945585</v>
      </c>
      <c r="H141" s="14">
        <f t="shared" si="60"/>
        <v>32.00999444752915</v>
      </c>
      <c r="I141" s="5">
        <v>725</v>
      </c>
      <c r="J141" s="5">
        <v>336</v>
      </c>
      <c r="K141" s="5">
        <v>92</v>
      </c>
      <c r="L141" s="5">
        <v>0</v>
      </c>
      <c r="M141" s="5">
        <f t="shared" si="63"/>
        <v>1153</v>
      </c>
      <c r="N141" s="5">
        <v>33</v>
      </c>
      <c r="O141" s="5">
        <v>468</v>
      </c>
      <c r="P141" s="5">
        <v>40</v>
      </c>
    </row>
    <row r="142" spans="1:16" ht="13.5">
      <c r="A142" s="3">
        <f t="shared" si="61"/>
        <v>74</v>
      </c>
      <c r="B142" s="4" t="s">
        <v>123</v>
      </c>
      <c r="C142" s="5">
        <v>4131</v>
      </c>
      <c r="D142" s="5">
        <v>3788</v>
      </c>
      <c r="E142" s="12">
        <f t="shared" si="58"/>
        <v>91.69692568385379</v>
      </c>
      <c r="F142" s="5">
        <v>3595</v>
      </c>
      <c r="G142" s="13">
        <f t="shared" si="59"/>
        <v>0.9490496304118268</v>
      </c>
      <c r="H142" s="14">
        <f t="shared" si="60"/>
        <v>24.498416050686377</v>
      </c>
      <c r="I142" s="5">
        <v>607</v>
      </c>
      <c r="J142" s="5">
        <v>228</v>
      </c>
      <c r="K142" s="5">
        <v>93</v>
      </c>
      <c r="L142" s="5">
        <v>0</v>
      </c>
      <c r="M142" s="5">
        <f t="shared" si="63"/>
        <v>928</v>
      </c>
      <c r="N142" s="5">
        <v>333</v>
      </c>
      <c r="O142" s="5">
        <v>696</v>
      </c>
      <c r="P142" s="5">
        <v>188</v>
      </c>
    </row>
    <row r="143" spans="1:16" ht="13.5">
      <c r="A143" s="3">
        <f t="shared" si="61"/>
        <v>75</v>
      </c>
      <c r="B143" s="4" t="s">
        <v>124</v>
      </c>
      <c r="C143" s="5">
        <v>7887</v>
      </c>
      <c r="D143" s="5">
        <v>6715</v>
      </c>
      <c r="E143" s="12">
        <f t="shared" si="58"/>
        <v>85.14010396855585</v>
      </c>
      <c r="F143" s="5">
        <v>9614</v>
      </c>
      <c r="G143" s="13">
        <f t="shared" si="59"/>
        <v>1.4317200297840655</v>
      </c>
      <c r="H143" s="14">
        <f t="shared" si="60"/>
        <v>39.03201787043932</v>
      </c>
      <c r="I143" s="5">
        <v>1521</v>
      </c>
      <c r="J143" s="5">
        <v>909</v>
      </c>
      <c r="K143" s="5">
        <v>191</v>
      </c>
      <c r="L143" s="5">
        <v>0</v>
      </c>
      <c r="M143" s="5">
        <f t="shared" si="63"/>
        <v>2621</v>
      </c>
      <c r="N143" s="5">
        <v>43</v>
      </c>
      <c r="O143" s="5">
        <v>707</v>
      </c>
      <c r="P143" s="5">
        <v>33</v>
      </c>
    </row>
    <row r="144" spans="1:16" ht="13.5">
      <c r="A144" s="3">
        <f t="shared" si="61"/>
        <v>76</v>
      </c>
      <c r="B144" s="4" t="s">
        <v>125</v>
      </c>
      <c r="C144" s="5">
        <v>5594</v>
      </c>
      <c r="D144" s="5">
        <v>5124</v>
      </c>
      <c r="E144" s="12">
        <f t="shared" si="58"/>
        <v>91.59814086521273</v>
      </c>
      <c r="F144" s="5">
        <v>4962</v>
      </c>
      <c r="G144" s="13">
        <f t="shared" si="59"/>
        <v>0.968384074941452</v>
      </c>
      <c r="H144" s="14">
        <f t="shared" si="60"/>
        <v>24.570647931303668</v>
      </c>
      <c r="I144" s="5">
        <v>804</v>
      </c>
      <c r="J144" s="5">
        <v>392</v>
      </c>
      <c r="K144" s="5">
        <v>63</v>
      </c>
      <c r="L144" s="5">
        <v>0</v>
      </c>
      <c r="M144" s="5">
        <v>1259</v>
      </c>
      <c r="N144" s="5">
        <v>20</v>
      </c>
      <c r="O144" s="5">
        <v>793</v>
      </c>
      <c r="P144" s="5">
        <v>313</v>
      </c>
    </row>
    <row r="145" spans="1:16" ht="13.5">
      <c r="A145" s="3">
        <f t="shared" si="61"/>
        <v>77</v>
      </c>
      <c r="B145" s="4" t="s">
        <v>126</v>
      </c>
      <c r="C145" s="5">
        <v>3706</v>
      </c>
      <c r="D145" s="5">
        <v>3402</v>
      </c>
      <c r="E145" s="12">
        <f t="shared" si="58"/>
        <v>91.79708580679979</v>
      </c>
      <c r="F145" s="5">
        <v>4790</v>
      </c>
      <c r="G145" s="13">
        <f t="shared" si="59"/>
        <v>1.4079952968841858</v>
      </c>
      <c r="H145" s="14">
        <f t="shared" si="60"/>
        <v>36.9782480893592</v>
      </c>
      <c r="I145" s="5">
        <v>814</v>
      </c>
      <c r="J145" s="5">
        <v>372</v>
      </c>
      <c r="K145" s="5">
        <v>72</v>
      </c>
      <c r="L145" s="5">
        <v>0</v>
      </c>
      <c r="M145" s="5">
        <f aca="true" t="shared" si="64" ref="M145:M189">SUM(I145:L145)</f>
        <v>1258</v>
      </c>
      <c r="N145" s="5">
        <v>47</v>
      </c>
      <c r="O145" s="5">
        <v>361</v>
      </c>
      <c r="P145" s="5">
        <v>3</v>
      </c>
    </row>
    <row r="146" spans="1:16" ht="13.5">
      <c r="A146" s="3">
        <f t="shared" si="61"/>
        <v>78</v>
      </c>
      <c r="B146" s="4" t="s">
        <v>127</v>
      </c>
      <c r="C146" s="5">
        <v>6739</v>
      </c>
      <c r="D146" s="5">
        <v>5352</v>
      </c>
      <c r="E146" s="12">
        <f t="shared" si="58"/>
        <v>79.41831132215462</v>
      </c>
      <c r="F146" s="5">
        <v>7122</v>
      </c>
      <c r="G146" s="13">
        <f t="shared" si="59"/>
        <v>1.3307174887892377</v>
      </c>
      <c r="H146" s="14">
        <f t="shared" si="60"/>
        <v>31.689088191330345</v>
      </c>
      <c r="I146" s="5">
        <v>1023</v>
      </c>
      <c r="J146" s="5">
        <v>548</v>
      </c>
      <c r="K146" s="5">
        <v>125</v>
      </c>
      <c r="L146" s="5">
        <v>0</v>
      </c>
      <c r="M146" s="5">
        <f t="shared" si="64"/>
        <v>1696</v>
      </c>
      <c r="N146" s="5">
        <v>117</v>
      </c>
      <c r="O146" s="5">
        <v>1379</v>
      </c>
      <c r="P146" s="5">
        <v>121</v>
      </c>
    </row>
    <row r="147" spans="1:16" ht="13.5">
      <c r="A147" s="3">
        <f t="shared" si="61"/>
        <v>79</v>
      </c>
      <c r="B147" s="4" t="s">
        <v>186</v>
      </c>
      <c r="C147" s="5">
        <v>4816</v>
      </c>
      <c r="D147" s="5">
        <v>3508</v>
      </c>
      <c r="E147" s="12">
        <f t="shared" si="58"/>
        <v>72.8405315614618</v>
      </c>
      <c r="F147" s="5">
        <v>5604</v>
      </c>
      <c r="G147" s="13">
        <f t="shared" si="59"/>
        <v>1.597491448118586</v>
      </c>
      <c r="H147" s="14">
        <f t="shared" si="60"/>
        <v>37.62827822120867</v>
      </c>
      <c r="I147" s="5">
        <v>784</v>
      </c>
      <c r="J147" s="5">
        <v>426</v>
      </c>
      <c r="K147" s="5">
        <v>110</v>
      </c>
      <c r="L147" s="5">
        <v>0</v>
      </c>
      <c r="M147" s="5">
        <f t="shared" si="64"/>
        <v>1320</v>
      </c>
      <c r="N147" s="5">
        <v>57</v>
      </c>
      <c r="O147" s="5">
        <v>575</v>
      </c>
      <c r="P147" s="5">
        <v>0</v>
      </c>
    </row>
    <row r="148" spans="1:16" ht="13.5">
      <c r="A148" s="3">
        <f t="shared" si="61"/>
        <v>80</v>
      </c>
      <c r="B148" s="4" t="s">
        <v>128</v>
      </c>
      <c r="C148" s="5">
        <v>4098</v>
      </c>
      <c r="D148" s="5">
        <v>3376</v>
      </c>
      <c r="E148" s="12">
        <f aca="true" t="shared" si="65" ref="E148:E179">D148/C148*100</f>
        <v>82.3816495851635</v>
      </c>
      <c r="F148" s="5">
        <v>2961</v>
      </c>
      <c r="G148" s="13">
        <f aca="true" t="shared" si="66" ref="G148:G179">F148/D148</f>
        <v>0.8770734597156398</v>
      </c>
      <c r="H148" s="14">
        <f aca="true" t="shared" si="67" ref="H148:H179">M148/D148*100</f>
        <v>26.56990521327014</v>
      </c>
      <c r="I148" s="5">
        <v>588</v>
      </c>
      <c r="J148" s="5">
        <v>266</v>
      </c>
      <c r="K148" s="5">
        <v>43</v>
      </c>
      <c r="L148" s="5">
        <v>0</v>
      </c>
      <c r="M148" s="5">
        <f t="shared" si="64"/>
        <v>897</v>
      </c>
      <c r="N148" s="5">
        <v>101</v>
      </c>
      <c r="O148" s="5">
        <v>331</v>
      </c>
      <c r="P148" s="5">
        <v>52</v>
      </c>
    </row>
    <row r="149" spans="1:16" ht="13.5">
      <c r="A149" s="3">
        <f aca="true" t="shared" si="68" ref="A149:A180">A148+1</f>
        <v>81</v>
      </c>
      <c r="B149" s="4" t="s">
        <v>129</v>
      </c>
      <c r="C149" s="5">
        <v>3511</v>
      </c>
      <c r="D149" s="5">
        <v>2675</v>
      </c>
      <c r="E149" s="12">
        <f t="shared" si="65"/>
        <v>76.18911990885788</v>
      </c>
      <c r="F149" s="5">
        <v>3042</v>
      </c>
      <c r="G149" s="13">
        <f t="shared" si="66"/>
        <v>1.137196261682243</v>
      </c>
      <c r="H149" s="14">
        <f t="shared" si="67"/>
        <v>39.55140186915888</v>
      </c>
      <c r="I149" s="5">
        <v>631</v>
      </c>
      <c r="J149" s="5">
        <v>356</v>
      </c>
      <c r="K149" s="5">
        <v>71</v>
      </c>
      <c r="L149" s="5">
        <v>0</v>
      </c>
      <c r="M149" s="5">
        <f t="shared" si="64"/>
        <v>1058</v>
      </c>
      <c r="N149" s="5">
        <v>64</v>
      </c>
      <c r="O149" s="5">
        <v>385</v>
      </c>
      <c r="P149" s="5">
        <v>138</v>
      </c>
    </row>
    <row r="150" spans="1:16" ht="13.5">
      <c r="A150" s="3">
        <f t="shared" si="68"/>
        <v>82</v>
      </c>
      <c r="B150" s="4" t="s">
        <v>130</v>
      </c>
      <c r="C150" s="5">
        <v>4773</v>
      </c>
      <c r="D150" s="5">
        <v>3521</v>
      </c>
      <c r="E150" s="12">
        <f t="shared" si="65"/>
        <v>73.76911795516446</v>
      </c>
      <c r="F150" s="5">
        <v>5233</v>
      </c>
      <c r="G150" s="13">
        <f t="shared" si="66"/>
        <v>1.4862255041181482</v>
      </c>
      <c r="H150" s="14">
        <f t="shared" si="67"/>
        <v>33.74041465492758</v>
      </c>
      <c r="I150" s="5">
        <v>697</v>
      </c>
      <c r="J150" s="5">
        <v>406</v>
      </c>
      <c r="K150" s="5">
        <v>85</v>
      </c>
      <c r="L150" s="5">
        <v>0</v>
      </c>
      <c r="M150" s="5">
        <f t="shared" si="64"/>
        <v>1188</v>
      </c>
      <c r="N150" s="5">
        <v>0</v>
      </c>
      <c r="O150" s="5">
        <v>612</v>
      </c>
      <c r="P150" s="5">
        <v>143</v>
      </c>
    </row>
    <row r="151" spans="1:16" ht="13.5">
      <c r="A151" s="3">
        <f t="shared" si="68"/>
        <v>83</v>
      </c>
      <c r="B151" s="4" t="s">
        <v>131</v>
      </c>
      <c r="C151" s="5">
        <v>3087</v>
      </c>
      <c r="D151" s="5">
        <v>2307</v>
      </c>
      <c r="E151" s="12">
        <f t="shared" si="65"/>
        <v>74.73275024295432</v>
      </c>
      <c r="F151" s="5">
        <v>3127</v>
      </c>
      <c r="G151" s="13">
        <f t="shared" si="66"/>
        <v>1.3554399653229303</v>
      </c>
      <c r="H151" s="14">
        <f t="shared" si="67"/>
        <v>30.689206762028608</v>
      </c>
      <c r="I151" s="5">
        <v>426</v>
      </c>
      <c r="J151" s="5">
        <v>202</v>
      </c>
      <c r="K151" s="5">
        <v>80</v>
      </c>
      <c r="L151" s="5">
        <v>0</v>
      </c>
      <c r="M151" s="5">
        <f t="shared" si="64"/>
        <v>708</v>
      </c>
      <c r="N151" s="5">
        <v>77</v>
      </c>
      <c r="O151" s="5">
        <v>501</v>
      </c>
      <c r="P151" s="5">
        <v>72</v>
      </c>
    </row>
    <row r="152" spans="1:16" ht="13.5">
      <c r="A152" s="3">
        <f t="shared" si="68"/>
        <v>84</v>
      </c>
      <c r="B152" s="4" t="s">
        <v>132</v>
      </c>
      <c r="C152" s="5">
        <v>3823</v>
      </c>
      <c r="D152" s="5">
        <v>3243</v>
      </c>
      <c r="E152" s="12">
        <f t="shared" si="65"/>
        <v>84.82866858488099</v>
      </c>
      <c r="F152" s="5">
        <v>4646</v>
      </c>
      <c r="G152" s="13">
        <f t="shared" si="66"/>
        <v>1.4326241134751774</v>
      </c>
      <c r="H152" s="14">
        <f t="shared" si="67"/>
        <v>34.69010175763182</v>
      </c>
      <c r="I152" s="5">
        <v>650</v>
      </c>
      <c r="J152" s="5">
        <v>358</v>
      </c>
      <c r="K152" s="5">
        <v>117</v>
      </c>
      <c r="L152" s="5">
        <v>0</v>
      </c>
      <c r="M152" s="5">
        <f t="shared" si="64"/>
        <v>1125</v>
      </c>
      <c r="N152" s="5">
        <v>43</v>
      </c>
      <c r="O152" s="5">
        <v>372</v>
      </c>
      <c r="P152" s="5">
        <v>400</v>
      </c>
    </row>
    <row r="153" spans="1:16" ht="13.5">
      <c r="A153" s="3">
        <f t="shared" si="68"/>
        <v>85</v>
      </c>
      <c r="B153" s="4" t="s">
        <v>133</v>
      </c>
      <c r="C153" s="5">
        <v>6991</v>
      </c>
      <c r="D153" s="5">
        <v>6436</v>
      </c>
      <c r="E153" s="12">
        <f t="shared" si="65"/>
        <v>92.06122157059076</v>
      </c>
      <c r="F153" s="5">
        <v>9485</v>
      </c>
      <c r="G153" s="13">
        <f t="shared" si="66"/>
        <v>1.4737414543194531</v>
      </c>
      <c r="H153" s="14">
        <f t="shared" si="67"/>
        <v>33.4058421379739</v>
      </c>
      <c r="I153" s="5">
        <v>1218</v>
      </c>
      <c r="J153" s="5">
        <v>712</v>
      </c>
      <c r="K153" s="5">
        <v>220</v>
      </c>
      <c r="L153" s="5">
        <v>0</v>
      </c>
      <c r="M153" s="5">
        <f t="shared" si="64"/>
        <v>2150</v>
      </c>
      <c r="N153" s="5">
        <v>1865</v>
      </c>
      <c r="O153" s="5">
        <v>1978</v>
      </c>
      <c r="P153" s="5">
        <v>599</v>
      </c>
    </row>
    <row r="154" spans="1:16" ht="13.5">
      <c r="A154" s="3">
        <f t="shared" si="68"/>
        <v>86</v>
      </c>
      <c r="B154" s="4" t="s">
        <v>134</v>
      </c>
      <c r="C154" s="5">
        <v>4400</v>
      </c>
      <c r="D154" s="5">
        <v>3819</v>
      </c>
      <c r="E154" s="12">
        <f t="shared" si="65"/>
        <v>86.79545454545455</v>
      </c>
      <c r="F154" s="5">
        <v>6657</v>
      </c>
      <c r="G154" s="13">
        <f t="shared" si="66"/>
        <v>1.7431264728986646</v>
      </c>
      <c r="H154" s="14">
        <f t="shared" si="67"/>
        <v>39.4344069128044</v>
      </c>
      <c r="I154" s="5">
        <v>869</v>
      </c>
      <c r="J154" s="5">
        <v>541</v>
      </c>
      <c r="K154" s="5">
        <v>96</v>
      </c>
      <c r="L154" s="5">
        <v>0</v>
      </c>
      <c r="M154" s="5">
        <f t="shared" si="64"/>
        <v>1506</v>
      </c>
      <c r="N154" s="5">
        <v>161</v>
      </c>
      <c r="O154" s="5">
        <v>801</v>
      </c>
      <c r="P154" s="5">
        <v>215</v>
      </c>
    </row>
    <row r="155" spans="1:16" ht="13.5">
      <c r="A155" s="3">
        <f t="shared" si="68"/>
        <v>87</v>
      </c>
      <c r="B155" s="4" t="s">
        <v>135</v>
      </c>
      <c r="C155" s="5">
        <v>3267</v>
      </c>
      <c r="D155" s="5">
        <v>2682</v>
      </c>
      <c r="E155" s="12">
        <f t="shared" si="65"/>
        <v>82.09366391184572</v>
      </c>
      <c r="F155" s="5">
        <v>7035</v>
      </c>
      <c r="G155" s="13">
        <f t="shared" si="66"/>
        <v>2.6230425055928412</v>
      </c>
      <c r="H155" s="14">
        <f t="shared" si="67"/>
        <v>53.05741983594333</v>
      </c>
      <c r="I155" s="5">
        <v>788</v>
      </c>
      <c r="J155" s="5">
        <v>484</v>
      </c>
      <c r="K155" s="5">
        <v>150</v>
      </c>
      <c r="L155" s="5">
        <v>1</v>
      </c>
      <c r="M155" s="5">
        <f t="shared" si="64"/>
        <v>1423</v>
      </c>
      <c r="N155" s="5">
        <v>193</v>
      </c>
      <c r="O155" s="5">
        <v>359</v>
      </c>
      <c r="P155" s="5">
        <v>146</v>
      </c>
    </row>
    <row r="156" spans="1:16" ht="13.5">
      <c r="A156" s="3">
        <f t="shared" si="68"/>
        <v>88</v>
      </c>
      <c r="B156" s="4" t="s">
        <v>136</v>
      </c>
      <c r="C156" s="5">
        <v>5287</v>
      </c>
      <c r="D156" s="5">
        <v>4807</v>
      </c>
      <c r="E156" s="12">
        <f t="shared" si="65"/>
        <v>90.92112729336107</v>
      </c>
      <c r="F156" s="5">
        <v>8212</v>
      </c>
      <c r="G156" s="13">
        <f t="shared" si="66"/>
        <v>1.7083420012481798</v>
      </c>
      <c r="H156" s="14">
        <f t="shared" si="67"/>
        <v>36.259621385479505</v>
      </c>
      <c r="I156" s="5">
        <v>936</v>
      </c>
      <c r="J156" s="5">
        <v>601</v>
      </c>
      <c r="K156" s="5">
        <v>206</v>
      </c>
      <c r="L156" s="5"/>
      <c r="M156" s="5">
        <f t="shared" si="64"/>
        <v>1743</v>
      </c>
      <c r="N156" s="5">
        <v>194</v>
      </c>
      <c r="O156" s="5">
        <v>799</v>
      </c>
      <c r="P156" s="5">
        <v>82</v>
      </c>
    </row>
    <row r="157" spans="1:16" ht="13.5">
      <c r="A157" s="3">
        <f t="shared" si="68"/>
        <v>89</v>
      </c>
      <c r="B157" s="4" t="s">
        <v>137</v>
      </c>
      <c r="C157" s="5">
        <v>1009</v>
      </c>
      <c r="D157" s="5">
        <v>926</v>
      </c>
      <c r="E157" s="12">
        <f t="shared" si="65"/>
        <v>91.77403369672945</v>
      </c>
      <c r="F157" s="5">
        <v>1468</v>
      </c>
      <c r="G157" s="13">
        <f t="shared" si="66"/>
        <v>1.5853131749460043</v>
      </c>
      <c r="H157" s="14">
        <f t="shared" si="67"/>
        <v>35.097192224622034</v>
      </c>
      <c r="I157" s="5">
        <v>168</v>
      </c>
      <c r="J157" s="5">
        <v>118</v>
      </c>
      <c r="K157" s="5">
        <v>39</v>
      </c>
      <c r="L157" s="5">
        <v>0</v>
      </c>
      <c r="M157" s="5">
        <f t="shared" si="64"/>
        <v>325</v>
      </c>
      <c r="N157" s="5">
        <v>15</v>
      </c>
      <c r="O157" s="5">
        <v>262</v>
      </c>
      <c r="P157" s="5">
        <v>67</v>
      </c>
    </row>
    <row r="158" spans="1:16" ht="13.5">
      <c r="A158" s="3">
        <f t="shared" si="68"/>
        <v>90</v>
      </c>
      <c r="B158" s="4" t="s">
        <v>138</v>
      </c>
      <c r="C158" s="5">
        <v>2361</v>
      </c>
      <c r="D158" s="5">
        <v>1897</v>
      </c>
      <c r="E158" s="12">
        <f t="shared" si="65"/>
        <v>80.34731046166878</v>
      </c>
      <c r="F158" s="5">
        <v>3253</v>
      </c>
      <c r="G158" s="13">
        <f t="shared" si="66"/>
        <v>1.7148128624143384</v>
      </c>
      <c r="H158" s="14">
        <f t="shared" si="67"/>
        <v>36.00421718502899</v>
      </c>
      <c r="I158" s="5">
        <v>362</v>
      </c>
      <c r="J158" s="5">
        <v>255</v>
      </c>
      <c r="K158" s="5">
        <v>66</v>
      </c>
      <c r="L158" s="5"/>
      <c r="M158" s="5">
        <f t="shared" si="64"/>
        <v>683</v>
      </c>
      <c r="N158" s="5">
        <v>3</v>
      </c>
      <c r="O158" s="5">
        <v>245</v>
      </c>
      <c r="P158" s="5">
        <v>140</v>
      </c>
    </row>
    <row r="159" spans="1:16" ht="13.5">
      <c r="A159" s="3">
        <f t="shared" si="68"/>
        <v>91</v>
      </c>
      <c r="B159" s="4" t="s">
        <v>139</v>
      </c>
      <c r="C159" s="5">
        <v>6233</v>
      </c>
      <c r="D159" s="5">
        <v>5391</v>
      </c>
      <c r="E159" s="12">
        <f t="shared" si="65"/>
        <v>86.49125621690999</v>
      </c>
      <c r="F159" s="5">
        <v>6861</v>
      </c>
      <c r="G159" s="13">
        <f t="shared" si="66"/>
        <v>1.2726766833611576</v>
      </c>
      <c r="H159" s="14">
        <f t="shared" si="67"/>
        <v>30.866258579113335</v>
      </c>
      <c r="I159" s="5">
        <v>1059</v>
      </c>
      <c r="J159" s="5">
        <v>500</v>
      </c>
      <c r="K159" s="5">
        <v>105</v>
      </c>
      <c r="L159" s="5">
        <v>0</v>
      </c>
      <c r="M159" s="5">
        <f t="shared" si="64"/>
        <v>1664</v>
      </c>
      <c r="N159" s="5">
        <v>54</v>
      </c>
      <c r="O159" s="5">
        <v>610</v>
      </c>
      <c r="P159" s="5">
        <v>0</v>
      </c>
    </row>
    <row r="160" spans="1:16" ht="13.5">
      <c r="A160" s="3">
        <f t="shared" si="68"/>
        <v>92</v>
      </c>
      <c r="B160" s="4" t="s">
        <v>140</v>
      </c>
      <c r="C160" s="5">
        <v>2653</v>
      </c>
      <c r="D160" s="5">
        <v>2187</v>
      </c>
      <c r="E160" s="12">
        <f t="shared" si="65"/>
        <v>82.43497926875236</v>
      </c>
      <c r="F160" s="5">
        <v>3258</v>
      </c>
      <c r="G160" s="13">
        <f t="shared" si="66"/>
        <v>1.4897119341563787</v>
      </c>
      <c r="H160" s="14">
        <f t="shared" si="67"/>
        <v>33.42478280749886</v>
      </c>
      <c r="I160" s="5">
        <v>482</v>
      </c>
      <c r="J160" s="5">
        <v>215</v>
      </c>
      <c r="K160" s="5">
        <v>34</v>
      </c>
      <c r="L160" s="5"/>
      <c r="M160" s="5">
        <f t="shared" si="64"/>
        <v>731</v>
      </c>
      <c r="N160" s="5">
        <v>294</v>
      </c>
      <c r="O160" s="5">
        <v>14</v>
      </c>
      <c r="P160" s="5">
        <v>42</v>
      </c>
    </row>
    <row r="161" spans="1:16" ht="13.5">
      <c r="A161" s="3">
        <f t="shared" si="68"/>
        <v>93</v>
      </c>
      <c r="B161" s="4" t="s">
        <v>141</v>
      </c>
      <c r="C161" s="5">
        <v>4740</v>
      </c>
      <c r="D161" s="5">
        <v>3984</v>
      </c>
      <c r="E161" s="12">
        <f t="shared" si="65"/>
        <v>84.05063291139241</v>
      </c>
      <c r="F161" s="5">
        <v>3479</v>
      </c>
      <c r="G161" s="13">
        <f t="shared" si="66"/>
        <v>0.8732429718875502</v>
      </c>
      <c r="H161" s="14">
        <f t="shared" si="67"/>
        <v>24.372489959839356</v>
      </c>
      <c r="I161" s="5">
        <v>642</v>
      </c>
      <c r="J161" s="5">
        <v>262</v>
      </c>
      <c r="K161" s="5">
        <v>67</v>
      </c>
      <c r="L161" s="5">
        <v>0</v>
      </c>
      <c r="M161" s="5">
        <f t="shared" si="64"/>
        <v>971</v>
      </c>
      <c r="N161" s="5">
        <v>28</v>
      </c>
      <c r="O161" s="5">
        <v>385</v>
      </c>
      <c r="P161" s="5">
        <v>53</v>
      </c>
    </row>
    <row r="162" spans="1:16" ht="13.5">
      <c r="A162" s="3">
        <f t="shared" si="68"/>
        <v>94</v>
      </c>
      <c r="B162" s="4" t="s">
        <v>142</v>
      </c>
      <c r="C162" s="5">
        <v>4724</v>
      </c>
      <c r="D162" s="5">
        <v>4163</v>
      </c>
      <c r="E162" s="12">
        <f t="shared" si="65"/>
        <v>88.12447078746824</v>
      </c>
      <c r="F162" s="5">
        <v>3514</v>
      </c>
      <c r="G162" s="13">
        <f t="shared" si="66"/>
        <v>0.8441028104732164</v>
      </c>
      <c r="H162" s="14">
        <f t="shared" si="67"/>
        <v>23.34854672111458</v>
      </c>
      <c r="I162" s="5">
        <v>661</v>
      </c>
      <c r="J162" s="5">
        <v>254</v>
      </c>
      <c r="K162" s="5">
        <v>56</v>
      </c>
      <c r="L162" s="5">
        <v>1</v>
      </c>
      <c r="M162" s="5">
        <f t="shared" si="64"/>
        <v>972</v>
      </c>
      <c r="N162" s="5">
        <v>86</v>
      </c>
      <c r="O162" s="5">
        <v>632</v>
      </c>
      <c r="P162" s="5">
        <v>282</v>
      </c>
    </row>
    <row r="163" spans="1:16" ht="13.5">
      <c r="A163" s="3">
        <f t="shared" si="68"/>
        <v>95</v>
      </c>
      <c r="B163" s="4" t="s">
        <v>143</v>
      </c>
      <c r="C163" s="5">
        <v>1842</v>
      </c>
      <c r="D163" s="5">
        <v>1594</v>
      </c>
      <c r="E163" s="12">
        <f t="shared" si="65"/>
        <v>86.53637350705755</v>
      </c>
      <c r="F163" s="5">
        <v>2123</v>
      </c>
      <c r="G163" s="13">
        <f t="shared" si="66"/>
        <v>1.3318695106649938</v>
      </c>
      <c r="H163" s="14">
        <f t="shared" si="67"/>
        <v>33.12421580928482</v>
      </c>
      <c r="I163" s="5">
        <v>320</v>
      </c>
      <c r="J163" s="5">
        <v>166</v>
      </c>
      <c r="K163" s="5">
        <v>42</v>
      </c>
      <c r="L163" s="5">
        <v>0</v>
      </c>
      <c r="M163" s="5">
        <f t="shared" si="64"/>
        <v>528</v>
      </c>
      <c r="N163" s="5">
        <v>1</v>
      </c>
      <c r="O163" s="5">
        <v>136</v>
      </c>
      <c r="P163" s="5">
        <v>0</v>
      </c>
    </row>
    <row r="164" spans="1:16" ht="13.5">
      <c r="A164" s="3">
        <f t="shared" si="68"/>
        <v>96</v>
      </c>
      <c r="B164" s="4" t="s">
        <v>144</v>
      </c>
      <c r="C164" s="5">
        <v>2110</v>
      </c>
      <c r="D164" s="5">
        <v>1273</v>
      </c>
      <c r="E164" s="12">
        <f t="shared" si="65"/>
        <v>60.33175355450236</v>
      </c>
      <c r="F164" s="5">
        <v>1813</v>
      </c>
      <c r="G164" s="13">
        <f t="shared" si="66"/>
        <v>1.4241948153967008</v>
      </c>
      <c r="H164" s="14">
        <f t="shared" si="67"/>
        <v>31.57894736842105</v>
      </c>
      <c r="I164" s="5">
        <v>246</v>
      </c>
      <c r="J164" s="5">
        <v>126</v>
      </c>
      <c r="K164" s="5">
        <v>30</v>
      </c>
      <c r="L164" s="5">
        <v>0</v>
      </c>
      <c r="M164" s="5">
        <f t="shared" si="64"/>
        <v>402</v>
      </c>
      <c r="N164" s="5">
        <v>100</v>
      </c>
      <c r="O164" s="5">
        <v>385</v>
      </c>
      <c r="P164" s="5">
        <v>102</v>
      </c>
    </row>
    <row r="165" spans="1:16" ht="13.5">
      <c r="A165" s="3">
        <f t="shared" si="68"/>
        <v>97</v>
      </c>
      <c r="B165" s="4" t="s">
        <v>145</v>
      </c>
      <c r="C165" s="5">
        <v>1164</v>
      </c>
      <c r="D165" s="5">
        <v>1104</v>
      </c>
      <c r="E165" s="12">
        <f t="shared" si="65"/>
        <v>94.84536082474226</v>
      </c>
      <c r="F165" s="5">
        <v>2113</v>
      </c>
      <c r="G165" s="13">
        <f t="shared" si="66"/>
        <v>1.9139492753623188</v>
      </c>
      <c r="H165" s="14">
        <f t="shared" si="67"/>
        <v>37.59057971014493</v>
      </c>
      <c r="I165" s="5">
        <v>233</v>
      </c>
      <c r="J165" s="5">
        <v>132</v>
      </c>
      <c r="K165" s="5">
        <v>50</v>
      </c>
      <c r="L165" s="5">
        <v>0</v>
      </c>
      <c r="M165" s="5">
        <f t="shared" si="64"/>
        <v>415</v>
      </c>
      <c r="N165" s="5">
        <v>108</v>
      </c>
      <c r="O165" s="5">
        <v>230</v>
      </c>
      <c r="P165" s="5">
        <v>115</v>
      </c>
    </row>
    <row r="166" spans="1:16" ht="13.5">
      <c r="A166" s="3">
        <f t="shared" si="68"/>
        <v>98</v>
      </c>
      <c r="B166" s="4" t="s">
        <v>146</v>
      </c>
      <c r="C166" s="5">
        <v>2409</v>
      </c>
      <c r="D166" s="5">
        <v>2080</v>
      </c>
      <c r="E166" s="12">
        <f t="shared" si="65"/>
        <v>86.3428808634288</v>
      </c>
      <c r="F166" s="5">
        <v>3727</v>
      </c>
      <c r="G166" s="13">
        <f t="shared" si="66"/>
        <v>1.791826923076923</v>
      </c>
      <c r="H166" s="14">
        <f t="shared" si="67"/>
        <v>41.00961538461539</v>
      </c>
      <c r="I166" s="5">
        <v>511</v>
      </c>
      <c r="J166" s="5">
        <v>267</v>
      </c>
      <c r="K166" s="5">
        <v>75</v>
      </c>
      <c r="L166" s="5">
        <v>0</v>
      </c>
      <c r="M166" s="5">
        <f t="shared" si="64"/>
        <v>853</v>
      </c>
      <c r="N166" s="5">
        <v>82</v>
      </c>
      <c r="O166" s="5">
        <v>215</v>
      </c>
      <c r="P166" s="5">
        <v>68</v>
      </c>
    </row>
    <row r="167" spans="1:16" ht="13.5">
      <c r="A167" s="3">
        <f t="shared" si="68"/>
        <v>99</v>
      </c>
      <c r="B167" s="4" t="s">
        <v>147</v>
      </c>
      <c r="C167" s="5">
        <v>240</v>
      </c>
      <c r="D167" s="5">
        <v>193</v>
      </c>
      <c r="E167" s="12">
        <f t="shared" si="65"/>
        <v>80.41666666666667</v>
      </c>
      <c r="F167" s="5">
        <v>114</v>
      </c>
      <c r="G167" s="13">
        <f t="shared" si="66"/>
        <v>0.5906735751295337</v>
      </c>
      <c r="H167" s="14">
        <f t="shared" si="67"/>
        <v>17.098445595854923</v>
      </c>
      <c r="I167" s="5">
        <v>26</v>
      </c>
      <c r="J167" s="5">
        <v>7</v>
      </c>
      <c r="K167" s="5">
        <v>0</v>
      </c>
      <c r="L167" s="5">
        <v>0</v>
      </c>
      <c r="M167" s="5">
        <f t="shared" si="64"/>
        <v>33</v>
      </c>
      <c r="N167" s="5">
        <v>0</v>
      </c>
      <c r="O167" s="5">
        <v>27</v>
      </c>
      <c r="P167" s="5">
        <v>11</v>
      </c>
    </row>
    <row r="168" spans="1:16" ht="13.5">
      <c r="A168" s="3">
        <f t="shared" si="68"/>
        <v>100</v>
      </c>
      <c r="B168" s="4" t="s">
        <v>148</v>
      </c>
      <c r="C168" s="5">
        <v>615</v>
      </c>
      <c r="D168" s="5">
        <v>431</v>
      </c>
      <c r="E168" s="12">
        <f t="shared" si="65"/>
        <v>70.08130081300813</v>
      </c>
      <c r="F168" s="5">
        <v>275</v>
      </c>
      <c r="G168" s="13">
        <f t="shared" si="66"/>
        <v>0.6380510440835266</v>
      </c>
      <c r="H168" s="14">
        <f t="shared" si="67"/>
        <v>18.329466357308586</v>
      </c>
      <c r="I168" s="5">
        <v>53</v>
      </c>
      <c r="J168" s="5">
        <v>20</v>
      </c>
      <c r="K168" s="5">
        <v>6</v>
      </c>
      <c r="L168" s="5">
        <v>0</v>
      </c>
      <c r="M168" s="5">
        <f t="shared" si="64"/>
        <v>79</v>
      </c>
      <c r="N168" s="5">
        <v>5</v>
      </c>
      <c r="O168" s="5">
        <v>44</v>
      </c>
      <c r="P168" s="5">
        <v>13</v>
      </c>
    </row>
    <row r="169" spans="1:16" ht="13.5">
      <c r="A169" s="3">
        <f t="shared" si="68"/>
        <v>101</v>
      </c>
      <c r="B169" s="4" t="s">
        <v>149</v>
      </c>
      <c r="C169" s="5">
        <v>1343</v>
      </c>
      <c r="D169" s="5">
        <v>873</v>
      </c>
      <c r="E169" s="12">
        <f t="shared" si="65"/>
        <v>65.00372300819062</v>
      </c>
      <c r="F169" s="5">
        <v>733</v>
      </c>
      <c r="G169" s="13">
        <f t="shared" si="66"/>
        <v>0.8396334478808706</v>
      </c>
      <c r="H169" s="14">
        <f t="shared" si="67"/>
        <v>21.764032073310425</v>
      </c>
      <c r="I169" s="5">
        <v>122</v>
      </c>
      <c r="J169" s="5">
        <v>60</v>
      </c>
      <c r="K169" s="5">
        <v>8</v>
      </c>
      <c r="L169" s="5"/>
      <c r="M169" s="5">
        <f t="shared" si="64"/>
        <v>190</v>
      </c>
      <c r="N169" s="5">
        <v>7</v>
      </c>
      <c r="O169" s="5">
        <v>135</v>
      </c>
      <c r="P169" s="5">
        <v>114</v>
      </c>
    </row>
    <row r="170" spans="1:16" ht="13.5">
      <c r="A170" s="3">
        <f t="shared" si="68"/>
        <v>102</v>
      </c>
      <c r="B170" s="4" t="s">
        <v>150</v>
      </c>
      <c r="C170" s="5">
        <v>1740</v>
      </c>
      <c r="D170" s="5">
        <v>1375</v>
      </c>
      <c r="E170" s="12">
        <f t="shared" si="65"/>
        <v>79.02298850574712</v>
      </c>
      <c r="F170" s="5">
        <v>1172</v>
      </c>
      <c r="G170" s="13">
        <f t="shared" si="66"/>
        <v>0.8523636363636363</v>
      </c>
      <c r="H170" s="14">
        <f t="shared" si="67"/>
        <v>22.763636363636365</v>
      </c>
      <c r="I170" s="5">
        <v>214</v>
      </c>
      <c r="J170" s="5">
        <v>78</v>
      </c>
      <c r="K170" s="5">
        <v>21</v>
      </c>
      <c r="L170" s="5">
        <v>0</v>
      </c>
      <c r="M170" s="5">
        <f t="shared" si="64"/>
        <v>313</v>
      </c>
      <c r="N170" s="5">
        <v>27</v>
      </c>
      <c r="O170" s="5">
        <v>247</v>
      </c>
      <c r="P170" s="5">
        <v>99</v>
      </c>
    </row>
    <row r="171" spans="1:16" ht="13.5">
      <c r="A171" s="3">
        <f t="shared" si="68"/>
        <v>103</v>
      </c>
      <c r="B171" s="4" t="s">
        <v>151</v>
      </c>
      <c r="C171" s="5">
        <v>1189</v>
      </c>
      <c r="D171" s="5">
        <v>951</v>
      </c>
      <c r="E171" s="12">
        <f t="shared" si="65"/>
        <v>79.98317914213625</v>
      </c>
      <c r="F171" s="5">
        <v>689</v>
      </c>
      <c r="G171" s="13">
        <f t="shared" si="66"/>
        <v>0.7245005257623555</v>
      </c>
      <c r="H171" s="14">
        <f t="shared" si="67"/>
        <v>20.715036803364878</v>
      </c>
      <c r="I171" s="5">
        <v>133</v>
      </c>
      <c r="J171" s="5">
        <v>51</v>
      </c>
      <c r="K171" s="5">
        <v>13</v>
      </c>
      <c r="L171" s="5"/>
      <c r="M171" s="5">
        <f t="shared" si="64"/>
        <v>197</v>
      </c>
      <c r="N171" s="5">
        <v>21</v>
      </c>
      <c r="O171" s="5">
        <v>172</v>
      </c>
      <c r="P171" s="5">
        <v>127</v>
      </c>
    </row>
    <row r="172" spans="1:16" ht="13.5">
      <c r="A172" s="3">
        <f t="shared" si="68"/>
        <v>104</v>
      </c>
      <c r="B172" s="4" t="s">
        <v>152</v>
      </c>
      <c r="C172" s="5">
        <v>1007</v>
      </c>
      <c r="D172" s="5">
        <v>895</v>
      </c>
      <c r="E172" s="12">
        <f t="shared" si="65"/>
        <v>88.87785501489573</v>
      </c>
      <c r="F172" s="5">
        <v>655</v>
      </c>
      <c r="G172" s="13">
        <f t="shared" si="66"/>
        <v>0.7318435754189944</v>
      </c>
      <c r="H172" s="14">
        <f t="shared" si="67"/>
        <v>26.81564245810056</v>
      </c>
      <c r="I172" s="5">
        <v>147</v>
      </c>
      <c r="J172" s="5">
        <v>72</v>
      </c>
      <c r="K172" s="5">
        <v>21</v>
      </c>
      <c r="L172" s="5">
        <v>0</v>
      </c>
      <c r="M172" s="5">
        <f t="shared" si="64"/>
        <v>240</v>
      </c>
      <c r="N172" s="5">
        <v>24</v>
      </c>
      <c r="O172" s="5">
        <v>155</v>
      </c>
      <c r="P172" s="5">
        <v>85</v>
      </c>
    </row>
    <row r="173" spans="1:16" ht="13.5">
      <c r="A173" s="3">
        <f t="shared" si="68"/>
        <v>105</v>
      </c>
      <c r="B173" s="4" t="s">
        <v>153</v>
      </c>
      <c r="C173" s="5">
        <v>1712</v>
      </c>
      <c r="D173" s="5">
        <v>1551</v>
      </c>
      <c r="E173" s="12">
        <f t="shared" si="65"/>
        <v>90.59579439252336</v>
      </c>
      <c r="F173" s="5">
        <v>1477</v>
      </c>
      <c r="G173" s="13">
        <f t="shared" si="66"/>
        <v>0.9522888459058672</v>
      </c>
      <c r="H173" s="14">
        <f t="shared" si="67"/>
        <v>23.017408123791103</v>
      </c>
      <c r="I173" s="5">
        <v>242</v>
      </c>
      <c r="J173" s="5">
        <v>100</v>
      </c>
      <c r="K173" s="5">
        <v>15</v>
      </c>
      <c r="L173" s="5">
        <v>0</v>
      </c>
      <c r="M173" s="5">
        <f t="shared" si="64"/>
        <v>357</v>
      </c>
      <c r="N173" s="5">
        <v>1</v>
      </c>
      <c r="O173" s="5">
        <v>77</v>
      </c>
      <c r="P173" s="5">
        <v>49</v>
      </c>
    </row>
    <row r="174" spans="1:16" ht="13.5">
      <c r="A174" s="3">
        <f t="shared" si="68"/>
        <v>106</v>
      </c>
      <c r="B174" s="4" t="s">
        <v>154</v>
      </c>
      <c r="C174" s="5">
        <v>3178</v>
      </c>
      <c r="D174" s="5">
        <v>2679</v>
      </c>
      <c r="E174" s="12">
        <f t="shared" si="65"/>
        <v>84.2983008181246</v>
      </c>
      <c r="F174" s="5">
        <v>2385</v>
      </c>
      <c r="G174" s="13">
        <f t="shared" si="66"/>
        <v>0.8902575587905935</v>
      </c>
      <c r="H174" s="14">
        <f t="shared" si="67"/>
        <v>22.732362821948488</v>
      </c>
      <c r="I174" s="5">
        <v>399</v>
      </c>
      <c r="J174" s="5">
        <v>168</v>
      </c>
      <c r="K174" s="5">
        <v>42</v>
      </c>
      <c r="L174" s="5">
        <v>0</v>
      </c>
      <c r="M174" s="5">
        <f t="shared" si="64"/>
        <v>609</v>
      </c>
      <c r="N174" s="5">
        <v>46</v>
      </c>
      <c r="O174" s="5">
        <v>378</v>
      </c>
      <c r="P174" s="5">
        <v>175</v>
      </c>
    </row>
    <row r="175" spans="1:16" ht="13.5">
      <c r="A175" s="3">
        <f t="shared" si="68"/>
        <v>107</v>
      </c>
      <c r="B175" s="4" t="s">
        <v>155</v>
      </c>
      <c r="C175" s="5">
        <v>2200</v>
      </c>
      <c r="D175" s="5">
        <v>1799</v>
      </c>
      <c r="E175" s="12">
        <f t="shared" si="65"/>
        <v>81.77272727272728</v>
      </c>
      <c r="F175" s="5">
        <v>1426</v>
      </c>
      <c r="G175" s="13">
        <f t="shared" si="66"/>
        <v>0.7926625903279599</v>
      </c>
      <c r="H175" s="14">
        <f t="shared" si="67"/>
        <v>22.84602556976098</v>
      </c>
      <c r="I175" s="5">
        <v>300</v>
      </c>
      <c r="J175" s="5">
        <v>82</v>
      </c>
      <c r="K175" s="5">
        <v>29</v>
      </c>
      <c r="L175" s="5">
        <v>0</v>
      </c>
      <c r="M175" s="5">
        <f t="shared" si="64"/>
        <v>411</v>
      </c>
      <c r="N175" s="5">
        <v>91</v>
      </c>
      <c r="O175" s="5">
        <v>299</v>
      </c>
      <c r="P175" s="5">
        <v>173</v>
      </c>
    </row>
    <row r="176" spans="1:16" ht="13.5">
      <c r="A176" s="3">
        <f t="shared" si="68"/>
        <v>108</v>
      </c>
      <c r="B176" s="4" t="s">
        <v>156</v>
      </c>
      <c r="C176" s="5">
        <v>1692</v>
      </c>
      <c r="D176" s="5">
        <v>1358</v>
      </c>
      <c r="E176" s="12">
        <f t="shared" si="65"/>
        <v>80.26004728132388</v>
      </c>
      <c r="F176" s="5">
        <v>1048</v>
      </c>
      <c r="G176" s="13">
        <f t="shared" si="66"/>
        <v>0.7717231222385862</v>
      </c>
      <c r="H176" s="14">
        <f t="shared" si="67"/>
        <v>21.79675994108984</v>
      </c>
      <c r="I176" s="5">
        <v>211</v>
      </c>
      <c r="J176" s="5">
        <v>66</v>
      </c>
      <c r="K176" s="5">
        <v>19</v>
      </c>
      <c r="L176" s="5">
        <v>0</v>
      </c>
      <c r="M176" s="5">
        <f t="shared" si="64"/>
        <v>296</v>
      </c>
      <c r="N176" s="5">
        <v>35</v>
      </c>
      <c r="O176" s="5">
        <v>338</v>
      </c>
      <c r="P176" s="5">
        <v>152</v>
      </c>
    </row>
    <row r="177" spans="1:16" ht="13.5">
      <c r="A177" s="3">
        <f t="shared" si="68"/>
        <v>109</v>
      </c>
      <c r="B177" s="4" t="s">
        <v>157</v>
      </c>
      <c r="C177" s="5">
        <v>5205</v>
      </c>
      <c r="D177" s="5">
        <v>4427</v>
      </c>
      <c r="E177" s="12">
        <f t="shared" si="65"/>
        <v>85.05283381364073</v>
      </c>
      <c r="F177" s="5">
        <v>4190</v>
      </c>
      <c r="G177" s="13">
        <f t="shared" si="66"/>
        <v>0.9464648746329343</v>
      </c>
      <c r="H177" s="14">
        <f t="shared" si="67"/>
        <v>23.921391461486333</v>
      </c>
      <c r="I177" s="5">
        <v>648</v>
      </c>
      <c r="J177" s="5">
        <v>316</v>
      </c>
      <c r="K177" s="5">
        <v>95</v>
      </c>
      <c r="L177" s="5">
        <v>0</v>
      </c>
      <c r="M177" s="5">
        <f t="shared" si="64"/>
        <v>1059</v>
      </c>
      <c r="N177" s="5">
        <v>223</v>
      </c>
      <c r="O177" s="5">
        <v>961</v>
      </c>
      <c r="P177" s="5">
        <v>829</v>
      </c>
    </row>
    <row r="178" spans="1:16" ht="13.5">
      <c r="A178" s="3">
        <f t="shared" si="68"/>
        <v>110</v>
      </c>
      <c r="B178" s="4" t="s">
        <v>158</v>
      </c>
      <c r="C178" s="5">
        <v>5850</v>
      </c>
      <c r="D178" s="5">
        <v>4943</v>
      </c>
      <c r="E178" s="12">
        <f t="shared" si="65"/>
        <v>84.4957264957265</v>
      </c>
      <c r="F178" s="5">
        <v>3661</v>
      </c>
      <c r="G178" s="13">
        <f t="shared" si="66"/>
        <v>0.7406433340076877</v>
      </c>
      <c r="H178" s="14">
        <f t="shared" si="67"/>
        <v>19.826016589115923</v>
      </c>
      <c r="I178" s="5">
        <v>638</v>
      </c>
      <c r="J178" s="5">
        <v>257</v>
      </c>
      <c r="K178" s="5">
        <v>85</v>
      </c>
      <c r="L178" s="5">
        <v>0</v>
      </c>
      <c r="M178" s="5">
        <f t="shared" si="64"/>
        <v>980</v>
      </c>
      <c r="N178" s="5">
        <v>131</v>
      </c>
      <c r="O178" s="5">
        <v>786</v>
      </c>
      <c r="P178" s="5">
        <v>83</v>
      </c>
    </row>
    <row r="179" spans="1:16" ht="13.5">
      <c r="A179" s="3">
        <f t="shared" si="68"/>
        <v>111</v>
      </c>
      <c r="B179" s="4" t="s">
        <v>159</v>
      </c>
      <c r="C179" s="5">
        <v>1348</v>
      </c>
      <c r="D179" s="5">
        <v>884</v>
      </c>
      <c r="E179" s="12">
        <f t="shared" si="65"/>
        <v>65.57863501483679</v>
      </c>
      <c r="F179" s="5">
        <v>759</v>
      </c>
      <c r="G179" s="13">
        <f t="shared" si="66"/>
        <v>0.8585972850678733</v>
      </c>
      <c r="H179" s="14">
        <f t="shared" si="67"/>
        <v>23.190045248868778</v>
      </c>
      <c r="I179" s="5">
        <v>140</v>
      </c>
      <c r="J179" s="5">
        <v>59</v>
      </c>
      <c r="K179" s="5">
        <v>6</v>
      </c>
      <c r="L179" s="5">
        <v>0</v>
      </c>
      <c r="M179" s="5">
        <f t="shared" si="64"/>
        <v>205</v>
      </c>
      <c r="N179" s="5">
        <v>97</v>
      </c>
      <c r="O179" s="5">
        <v>265</v>
      </c>
      <c r="P179" s="5">
        <v>293</v>
      </c>
    </row>
    <row r="180" spans="1:16" ht="13.5">
      <c r="A180" s="3">
        <f t="shared" si="68"/>
        <v>112</v>
      </c>
      <c r="B180" s="4" t="s">
        <v>160</v>
      </c>
      <c r="C180" s="5">
        <v>2012</v>
      </c>
      <c r="D180" s="5">
        <v>1442</v>
      </c>
      <c r="E180" s="12">
        <f aca="true" t="shared" si="69" ref="E180:E190">D180/C180*100</f>
        <v>71.66998011928429</v>
      </c>
      <c r="F180" s="5">
        <v>836</v>
      </c>
      <c r="G180" s="13">
        <f aca="true" t="shared" si="70" ref="G180:G190">F180/D180</f>
        <v>0.579750346740638</v>
      </c>
      <c r="H180" s="14">
        <f aca="true" t="shared" si="71" ref="H180:H190">M180/D180*100</f>
        <v>16.643550624133148</v>
      </c>
      <c r="I180" s="5">
        <v>168</v>
      </c>
      <c r="J180" s="5">
        <v>59</v>
      </c>
      <c r="K180" s="5">
        <v>13</v>
      </c>
      <c r="L180" s="5">
        <v>0</v>
      </c>
      <c r="M180" s="5">
        <f t="shared" si="64"/>
        <v>240</v>
      </c>
      <c r="N180" s="5">
        <v>17</v>
      </c>
      <c r="O180" s="5">
        <v>325</v>
      </c>
      <c r="P180" s="5">
        <v>197</v>
      </c>
    </row>
    <row r="181" spans="1:16" ht="13.5">
      <c r="A181" s="3">
        <f aca="true" t="shared" si="72" ref="A181:A189">A180+1</f>
        <v>113</v>
      </c>
      <c r="B181" s="4" t="s">
        <v>161</v>
      </c>
      <c r="C181" s="5">
        <v>3276</v>
      </c>
      <c r="D181" s="5">
        <v>2971</v>
      </c>
      <c r="E181" s="12">
        <f t="shared" si="69"/>
        <v>90.68986568986568</v>
      </c>
      <c r="F181" s="5">
        <v>2268</v>
      </c>
      <c r="G181" s="13">
        <f t="shared" si="70"/>
        <v>0.7633793335577247</v>
      </c>
      <c r="H181" s="14">
        <f t="shared" si="71"/>
        <v>21.339616290811176</v>
      </c>
      <c r="I181" s="5">
        <v>435</v>
      </c>
      <c r="J181" s="5">
        <v>166</v>
      </c>
      <c r="K181" s="5">
        <v>33</v>
      </c>
      <c r="L181" s="5"/>
      <c r="M181" s="5">
        <f t="shared" si="64"/>
        <v>634</v>
      </c>
      <c r="N181" s="5">
        <v>33</v>
      </c>
      <c r="O181" s="5">
        <v>363</v>
      </c>
      <c r="P181" s="5">
        <v>261</v>
      </c>
    </row>
    <row r="182" spans="1:16" ht="13.5">
      <c r="A182" s="3">
        <f t="shared" si="72"/>
        <v>114</v>
      </c>
      <c r="B182" s="4" t="s">
        <v>162</v>
      </c>
      <c r="C182" s="5">
        <v>1477</v>
      </c>
      <c r="D182" s="5">
        <v>1246</v>
      </c>
      <c r="E182" s="12">
        <f t="shared" si="69"/>
        <v>84.36018957345972</v>
      </c>
      <c r="F182" s="5">
        <v>1205</v>
      </c>
      <c r="G182" s="13">
        <f t="shared" si="70"/>
        <v>0.9670947030497592</v>
      </c>
      <c r="H182" s="14">
        <f t="shared" si="71"/>
        <v>25.842696629213485</v>
      </c>
      <c r="I182" s="5">
        <v>215</v>
      </c>
      <c r="J182" s="5">
        <v>86</v>
      </c>
      <c r="K182" s="5">
        <v>21</v>
      </c>
      <c r="L182" s="5">
        <v>0</v>
      </c>
      <c r="M182" s="5">
        <f t="shared" si="64"/>
        <v>322</v>
      </c>
      <c r="N182" s="5">
        <v>7</v>
      </c>
      <c r="O182" s="5">
        <v>114</v>
      </c>
      <c r="P182" s="5">
        <v>60</v>
      </c>
    </row>
    <row r="183" spans="1:16" ht="13.5">
      <c r="A183" s="3">
        <f t="shared" si="72"/>
        <v>115</v>
      </c>
      <c r="B183" s="4" t="s">
        <v>163</v>
      </c>
      <c r="C183" s="5">
        <v>2113</v>
      </c>
      <c r="D183" s="5">
        <v>1859</v>
      </c>
      <c r="E183" s="12">
        <f t="shared" si="69"/>
        <v>87.97917652626597</v>
      </c>
      <c r="F183" s="5">
        <v>1660</v>
      </c>
      <c r="G183" s="13">
        <f t="shared" si="70"/>
        <v>0.8929532006455083</v>
      </c>
      <c r="H183" s="14">
        <f t="shared" si="71"/>
        <v>23.238300161377083</v>
      </c>
      <c r="I183" s="5">
        <v>279</v>
      </c>
      <c r="J183" s="5">
        <v>121</v>
      </c>
      <c r="K183" s="5">
        <v>32</v>
      </c>
      <c r="L183" s="5">
        <v>0</v>
      </c>
      <c r="M183" s="5">
        <f t="shared" si="64"/>
        <v>432</v>
      </c>
      <c r="N183" s="5">
        <v>5</v>
      </c>
      <c r="O183" s="5">
        <v>270</v>
      </c>
      <c r="P183" s="5">
        <v>136</v>
      </c>
    </row>
    <row r="184" spans="1:16" ht="13.5">
      <c r="A184" s="3">
        <f t="shared" si="72"/>
        <v>116</v>
      </c>
      <c r="B184" s="4" t="s">
        <v>164</v>
      </c>
      <c r="C184" s="5">
        <v>1351</v>
      </c>
      <c r="D184" s="5">
        <v>1161</v>
      </c>
      <c r="E184" s="12">
        <f t="shared" si="69"/>
        <v>85.93634344929681</v>
      </c>
      <c r="F184" s="5">
        <v>843</v>
      </c>
      <c r="G184" s="13">
        <f t="shared" si="70"/>
        <v>0.7260981912144703</v>
      </c>
      <c r="H184" s="14">
        <f t="shared" si="71"/>
        <v>20.671834625322997</v>
      </c>
      <c r="I184" s="5">
        <v>156</v>
      </c>
      <c r="J184" s="5">
        <v>69</v>
      </c>
      <c r="K184" s="5">
        <v>15</v>
      </c>
      <c r="L184" s="5">
        <v>0</v>
      </c>
      <c r="M184" s="5">
        <f t="shared" si="64"/>
        <v>240</v>
      </c>
      <c r="N184" s="5">
        <v>3</v>
      </c>
      <c r="O184" s="5">
        <v>115</v>
      </c>
      <c r="P184" s="5">
        <v>52</v>
      </c>
    </row>
    <row r="185" spans="1:16" ht="13.5">
      <c r="A185" s="3">
        <f t="shared" si="72"/>
        <v>117</v>
      </c>
      <c r="B185" s="4" t="s">
        <v>165</v>
      </c>
      <c r="C185" s="5">
        <v>4057</v>
      </c>
      <c r="D185" s="5">
        <v>3630</v>
      </c>
      <c r="E185" s="12">
        <f t="shared" si="69"/>
        <v>89.47498151343358</v>
      </c>
      <c r="F185" s="5">
        <v>3403</v>
      </c>
      <c r="G185" s="13">
        <f t="shared" si="70"/>
        <v>0.937465564738292</v>
      </c>
      <c r="H185" s="14">
        <f t="shared" si="71"/>
        <v>24.683195592286502</v>
      </c>
      <c r="I185" s="5">
        <v>592</v>
      </c>
      <c r="J185" s="5">
        <v>244</v>
      </c>
      <c r="K185" s="5">
        <v>60</v>
      </c>
      <c r="L185" s="5">
        <v>0</v>
      </c>
      <c r="M185" s="5">
        <f t="shared" si="64"/>
        <v>896</v>
      </c>
      <c r="N185" s="5">
        <v>25</v>
      </c>
      <c r="O185" s="5">
        <v>407</v>
      </c>
      <c r="P185" s="5">
        <v>214</v>
      </c>
    </row>
    <row r="186" spans="1:16" ht="13.5">
      <c r="A186" s="3">
        <f t="shared" si="72"/>
        <v>118</v>
      </c>
      <c r="B186" s="4" t="s">
        <v>166</v>
      </c>
      <c r="C186" s="5">
        <v>6146</v>
      </c>
      <c r="D186" s="5">
        <v>5342</v>
      </c>
      <c r="E186" s="12">
        <f t="shared" si="69"/>
        <v>86.91832085909535</v>
      </c>
      <c r="F186" s="5">
        <v>4358</v>
      </c>
      <c r="G186" s="13">
        <f t="shared" si="70"/>
        <v>0.8157993260950954</v>
      </c>
      <c r="H186" s="14">
        <f t="shared" si="71"/>
        <v>22.800449269936355</v>
      </c>
      <c r="I186" s="5">
        <v>806</v>
      </c>
      <c r="J186" s="5">
        <v>334</v>
      </c>
      <c r="K186" s="5">
        <v>78</v>
      </c>
      <c r="L186" s="5">
        <v>0</v>
      </c>
      <c r="M186" s="5">
        <f t="shared" si="64"/>
        <v>1218</v>
      </c>
      <c r="N186" s="5">
        <v>63</v>
      </c>
      <c r="O186" s="5">
        <v>532</v>
      </c>
      <c r="P186" s="5">
        <v>374</v>
      </c>
    </row>
    <row r="187" spans="1:16" ht="13.5">
      <c r="A187" s="3">
        <f t="shared" si="72"/>
        <v>119</v>
      </c>
      <c r="B187" s="4" t="s">
        <v>167</v>
      </c>
      <c r="C187" s="5">
        <v>5908</v>
      </c>
      <c r="D187" s="5">
        <v>5323</v>
      </c>
      <c r="E187" s="12">
        <f t="shared" si="69"/>
        <v>90.09817197020989</v>
      </c>
      <c r="F187" s="5">
        <v>6244</v>
      </c>
      <c r="G187" s="13">
        <f t="shared" si="70"/>
        <v>1.1730227315423634</v>
      </c>
      <c r="H187" s="14">
        <f t="shared" si="71"/>
        <v>28.818335525079842</v>
      </c>
      <c r="I187" s="5">
        <v>950</v>
      </c>
      <c r="J187" s="5">
        <v>470</v>
      </c>
      <c r="K187" s="5">
        <v>114</v>
      </c>
      <c r="L187" s="5">
        <v>0</v>
      </c>
      <c r="M187" s="5">
        <f t="shared" si="64"/>
        <v>1534</v>
      </c>
      <c r="N187" s="5">
        <v>18</v>
      </c>
      <c r="O187" s="5">
        <v>450</v>
      </c>
      <c r="P187" s="5">
        <v>455</v>
      </c>
    </row>
    <row r="188" spans="1:16" ht="13.5">
      <c r="A188" s="3">
        <f t="shared" si="72"/>
        <v>120</v>
      </c>
      <c r="B188" s="4" t="s">
        <v>168</v>
      </c>
      <c r="C188" s="5">
        <v>3746</v>
      </c>
      <c r="D188" s="5">
        <v>3429</v>
      </c>
      <c r="E188" s="12">
        <f t="shared" si="69"/>
        <v>91.53764014949279</v>
      </c>
      <c r="F188" s="5">
        <v>4066</v>
      </c>
      <c r="G188" s="13">
        <f t="shared" si="70"/>
        <v>1.1857684456109654</v>
      </c>
      <c r="H188" s="14">
        <f t="shared" si="71"/>
        <v>28.78390201224847</v>
      </c>
      <c r="I188" s="5">
        <v>627</v>
      </c>
      <c r="J188" s="5">
        <v>280</v>
      </c>
      <c r="K188" s="5">
        <v>80</v>
      </c>
      <c r="L188" s="5">
        <v>0</v>
      </c>
      <c r="M188" s="5">
        <f t="shared" si="64"/>
        <v>987</v>
      </c>
      <c r="N188" s="5">
        <v>41</v>
      </c>
      <c r="O188" s="5">
        <v>315</v>
      </c>
      <c r="P188" s="5">
        <v>202</v>
      </c>
    </row>
    <row r="189" spans="1:16" ht="13.5">
      <c r="A189" s="3">
        <f t="shared" si="72"/>
        <v>121</v>
      </c>
      <c r="B189" s="4" t="s">
        <v>169</v>
      </c>
      <c r="C189" s="5">
        <v>6890</v>
      </c>
      <c r="D189" s="5">
        <v>5691</v>
      </c>
      <c r="E189" s="12">
        <f t="shared" si="69"/>
        <v>82.59796806966618</v>
      </c>
      <c r="F189" s="5">
        <v>4961</v>
      </c>
      <c r="G189" s="13">
        <f t="shared" si="70"/>
        <v>0.8717272887014584</v>
      </c>
      <c r="H189" s="14">
        <f t="shared" si="71"/>
        <v>23.879810226673694</v>
      </c>
      <c r="I189" s="5">
        <v>905</v>
      </c>
      <c r="J189" s="5">
        <v>351</v>
      </c>
      <c r="K189" s="5">
        <v>103</v>
      </c>
      <c r="L189" s="5">
        <v>0</v>
      </c>
      <c r="M189" s="5">
        <f t="shared" si="64"/>
        <v>1359</v>
      </c>
      <c r="N189" s="5">
        <v>82</v>
      </c>
      <c r="O189" s="5">
        <v>889</v>
      </c>
      <c r="P189" s="5">
        <v>497</v>
      </c>
    </row>
    <row r="190" spans="1:16" ht="13.5">
      <c r="A190" s="9"/>
      <c r="B190" s="25" t="s">
        <v>170</v>
      </c>
      <c r="C190" s="5">
        <f>SUM(C116:C189)</f>
        <v>409200</v>
      </c>
      <c r="D190" s="5">
        <f>SUM(D116:D189)</f>
        <v>345375</v>
      </c>
      <c r="E190" s="12">
        <f t="shared" si="69"/>
        <v>84.4024926686217</v>
      </c>
      <c r="F190" s="5">
        <f>SUM(F116:F189)</f>
        <v>400805</v>
      </c>
      <c r="G190" s="13">
        <f t="shared" si="70"/>
        <v>1.1604922186029678</v>
      </c>
      <c r="H190" s="14">
        <f t="shared" si="71"/>
        <v>28.553890698516106</v>
      </c>
      <c r="I190" s="5">
        <f aca="true" t="shared" si="73" ref="I190:P190">SUM(I116:I189)</f>
        <v>61863</v>
      </c>
      <c r="J190" s="5">
        <f t="shared" si="73"/>
        <v>29432</v>
      </c>
      <c r="K190" s="5">
        <f t="shared" si="73"/>
        <v>7302</v>
      </c>
      <c r="L190" s="5">
        <f t="shared" si="73"/>
        <v>21</v>
      </c>
      <c r="M190" s="5">
        <f t="shared" si="73"/>
        <v>98618</v>
      </c>
      <c r="N190" s="5">
        <f t="shared" si="73"/>
        <v>9407</v>
      </c>
      <c r="O190" s="5">
        <f t="shared" si="73"/>
        <v>55145</v>
      </c>
      <c r="P190" s="5">
        <f t="shared" si="73"/>
        <v>19874</v>
      </c>
    </row>
    <row r="191" spans="1:16" ht="13.5">
      <c r="A191" s="7"/>
      <c r="B191" s="7"/>
      <c r="C191" s="7"/>
      <c r="D191" s="7"/>
      <c r="E191" s="7"/>
      <c r="F191" s="7"/>
      <c r="G191" s="7"/>
      <c r="H191" s="7"/>
      <c r="I191" s="7"/>
      <c r="J191" s="24" t="s">
        <v>171</v>
      </c>
      <c r="K191" s="24"/>
      <c r="L191" s="7"/>
      <c r="M191" s="7"/>
      <c r="N191" s="7"/>
      <c r="O191" s="7"/>
      <c r="P191" s="7"/>
    </row>
    <row r="192" spans="1:16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</sheetData>
  <mergeCells count="36">
    <mergeCell ref="I114:M114"/>
    <mergeCell ref="N114:N115"/>
    <mergeCell ref="O114:O115"/>
    <mergeCell ref="P114:P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I59:M59"/>
    <mergeCell ref="N59:N60"/>
    <mergeCell ref="O59:O60"/>
    <mergeCell ref="P59:P60"/>
    <mergeCell ref="E59:E60"/>
    <mergeCell ref="F59:F60"/>
    <mergeCell ref="G59:G60"/>
    <mergeCell ref="H59:H60"/>
    <mergeCell ref="A59:A60"/>
    <mergeCell ref="B59:B60"/>
    <mergeCell ref="C59:C60"/>
    <mergeCell ref="D59:D60"/>
    <mergeCell ref="I6:M6"/>
    <mergeCell ref="N6:N7"/>
    <mergeCell ref="O6:O7"/>
    <mergeCell ref="P6:P7"/>
    <mergeCell ref="E6:E7"/>
    <mergeCell ref="F6:F7"/>
    <mergeCell ref="G6:G7"/>
    <mergeCell ref="H6:H7"/>
    <mergeCell ref="A6:A7"/>
    <mergeCell ref="B6:B7"/>
    <mergeCell ref="C6:C7"/>
    <mergeCell ref="D6:D7"/>
  </mergeCells>
  <hyperlinks>
    <hyperlink ref="D3" r:id="rId1" display="http://210.161.170.105/8020/data/dmft_3y_2001_prefmap.xls"/>
  </hyperlinks>
  <printOptions/>
  <pageMargins left="0.53" right="0.1968503937007874" top="0.984251968503937" bottom="0.7874015748031497" header="0.4724409448818898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口腔科学部</cp:lastModifiedBy>
  <dcterms:created xsi:type="dcterms:W3CDTF">2003-06-10T08:05:53Z</dcterms:created>
  <dcterms:modified xsi:type="dcterms:W3CDTF">2003-06-10T08:24:10Z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