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都道府県別順位（政令市・特別区含む）" sheetId="1" r:id="rId1"/>
    <sheet name="3歳都道府県別集計" sheetId="2" r:id="rId2"/>
    <sheet name=" 3歳児（都道府県・政令市・特別区別）" sheetId="3" r:id="rId3"/>
  </sheets>
  <definedNames>
    <definedName name="_xlnm.Print_Area" localSheetId="2">' 3歳児（都道府県・政令市・特別区別）'!$B$1:$P$140</definedName>
    <definedName name="_xlnm.Print_Area" localSheetId="1">'3歳都道府県別集計'!$B$1:$P$195</definedName>
    <definedName name="_xlnm.Print_Area" localSheetId="0">'都道府県別順位（政令市・特別区含む）'!$B$1:$Q$55</definedName>
    <definedName name="_xlnm.Print_Titles" localSheetId="2">' 3歳児（都道府県・政令市・特別区別）'!$B:$C</definedName>
    <definedName name="_xlnm.Print_Titles" localSheetId="1">'3歳都道府県別集計'!$B:$C</definedName>
    <definedName name="_xlnm.Print_Titles" localSheetId="0">'都道府県別順位（政令市・特別区含む）'!$B:$B</definedName>
  </definedNames>
  <calcPr fullCalcOnLoad="1"/>
</workbook>
</file>

<file path=xl/sharedStrings.xml><?xml version="1.0" encoding="utf-8"?>
<sst xmlns="http://schemas.openxmlformats.org/spreadsheetml/2006/main" count="477" uniqueCount="209">
  <si>
    <t>東京都</t>
  </si>
  <si>
    <t>神奈川県</t>
  </si>
  <si>
    <t>静岡県</t>
  </si>
  <si>
    <t>大阪府</t>
  </si>
  <si>
    <t>愛知県</t>
  </si>
  <si>
    <t>埼玉県</t>
  </si>
  <si>
    <t>兵庫県</t>
  </si>
  <si>
    <t>岐阜県</t>
  </si>
  <si>
    <t>福井県</t>
  </si>
  <si>
    <t>広島県</t>
  </si>
  <si>
    <t>山口県</t>
  </si>
  <si>
    <t>福岡県</t>
  </si>
  <si>
    <t>京都府</t>
  </si>
  <si>
    <t>北海道</t>
  </si>
  <si>
    <t>石川県</t>
  </si>
  <si>
    <t>山梨県</t>
  </si>
  <si>
    <t>長野県</t>
  </si>
  <si>
    <t>千葉県</t>
  </si>
  <si>
    <t>鳥取県</t>
  </si>
  <si>
    <t>富山県</t>
  </si>
  <si>
    <t>島根県</t>
  </si>
  <si>
    <t>宮城県</t>
  </si>
  <si>
    <t>岡山県</t>
  </si>
  <si>
    <t>栃木県</t>
  </si>
  <si>
    <t>新潟県</t>
  </si>
  <si>
    <t>愛媛県</t>
  </si>
  <si>
    <t>三重県</t>
  </si>
  <si>
    <t>和歌山県</t>
  </si>
  <si>
    <t>奈良県</t>
  </si>
  <si>
    <t>香川県</t>
  </si>
  <si>
    <t>滋賀県</t>
  </si>
  <si>
    <t>高知県</t>
  </si>
  <si>
    <t>群馬県</t>
  </si>
  <si>
    <t>熊本県</t>
  </si>
  <si>
    <t>茨城県</t>
  </si>
  <si>
    <t>徳島県</t>
  </si>
  <si>
    <t>宮崎県</t>
  </si>
  <si>
    <t>大分県</t>
  </si>
  <si>
    <t>沖縄県</t>
  </si>
  <si>
    <t>福島県</t>
  </si>
  <si>
    <t>鹿児島県</t>
  </si>
  <si>
    <t>岩手県</t>
  </si>
  <si>
    <t>長崎県</t>
  </si>
  <si>
    <t>山形県</t>
  </si>
  <si>
    <t>青森県</t>
  </si>
  <si>
    <t>佐賀県</t>
  </si>
  <si>
    <t>秋田県</t>
  </si>
  <si>
    <t>対象児数</t>
  </si>
  <si>
    <t>受診児数</t>
  </si>
  <si>
    <t>むし歯の</t>
  </si>
  <si>
    <t>軟組織の</t>
  </si>
  <si>
    <t>咬合異常</t>
  </si>
  <si>
    <t>その他</t>
  </si>
  <si>
    <t>（人）</t>
  </si>
  <si>
    <t>総数（本）</t>
  </si>
  <si>
    <t>Ａ型</t>
  </si>
  <si>
    <t>Ｂ型</t>
  </si>
  <si>
    <t>Ｃ型</t>
  </si>
  <si>
    <t>不詳</t>
  </si>
  <si>
    <t>計</t>
  </si>
  <si>
    <t>異常</t>
  </si>
  <si>
    <t>の異常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</si>
  <si>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</si>
  <si>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</si>
  <si>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</si>
  <si>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</si>
  <si>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</si>
  <si>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</si>
  <si>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</si>
  <si>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</si>
  <si>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</si>
  <si>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</si>
  <si>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</si>
  <si>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</si>
  <si>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</si>
  <si>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</si>
  <si>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</si>
  <si>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</si>
  <si>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</si>
  <si>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</si>
  <si>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</si>
  <si>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</si>
  <si>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</si>
  <si>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</si>
  <si>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滋 賀 県</t>
  </si>
  <si>
    <t>京 都 府</t>
  </si>
  <si>
    <t>大 阪 府</t>
  </si>
  <si>
    <t>兵 庫 県</t>
  </si>
  <si>
    <t>奈 良 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</si>
  <si>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</si>
  <si>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</si>
  <si>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</si>
  <si>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</si>
  <si>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</si>
  <si>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</si>
  <si>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</si>
  <si>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</si>
  <si>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</si>
  <si>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</si>
  <si>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</si>
  <si>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</si>
  <si>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</si>
  <si>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</si>
  <si>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</si>
  <si>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沖 縄 県</t>
  </si>
  <si>
    <t>小　　計</t>
  </si>
  <si>
    <t>合    計</t>
  </si>
  <si>
    <t>（２）政令市・特別区</t>
  </si>
  <si>
    <t>札 幌 市</t>
  </si>
  <si>
    <t>仙 台 市</t>
  </si>
  <si>
    <t>千 葉 市</t>
  </si>
  <si>
    <t>横 浜 市</t>
  </si>
  <si>
    <t>川 崎 市</t>
  </si>
  <si>
    <t>名古屋市</t>
  </si>
  <si>
    <t>京 都 市</t>
  </si>
  <si>
    <t>大 阪 市</t>
  </si>
  <si>
    <t>神 戸 市</t>
  </si>
  <si>
    <t>広 島 市</t>
  </si>
  <si>
    <t>北九州市</t>
  </si>
  <si>
    <t>福 岡 市</t>
  </si>
  <si>
    <t>旭 川 市</t>
  </si>
  <si>
    <t>秋 田 市</t>
  </si>
  <si>
    <t>郡 山 市</t>
  </si>
  <si>
    <t>いわき市</t>
  </si>
  <si>
    <t>宇都宮市</t>
  </si>
  <si>
    <t>新 潟 市</t>
  </si>
  <si>
    <t>富 山 市</t>
  </si>
  <si>
    <t>金 沢 市</t>
  </si>
  <si>
    <t>長 野 市</t>
  </si>
  <si>
    <t>岐 阜 市</t>
  </si>
  <si>
    <t>静 岡 市</t>
  </si>
  <si>
    <t>浜 松 市</t>
  </si>
  <si>
    <t>豊 橋 市</t>
  </si>
  <si>
    <t>豊 田 市</t>
  </si>
  <si>
    <t>堺    市</t>
  </si>
  <si>
    <t>姫 路 市</t>
  </si>
  <si>
    <t>*</t>
  </si>
  <si>
    <t>和歌山市</t>
  </si>
  <si>
    <t>岡 山 市</t>
  </si>
  <si>
    <t>福 山 市</t>
  </si>
  <si>
    <t>高 松 市</t>
  </si>
  <si>
    <t>松 山 市</t>
  </si>
  <si>
    <t>高 知 市</t>
  </si>
  <si>
    <t>長 崎 市</t>
  </si>
  <si>
    <t>熊 本 市</t>
  </si>
  <si>
    <t>大 分 市</t>
  </si>
  <si>
    <t>宮 崎 市</t>
  </si>
  <si>
    <t>鹿児島市</t>
  </si>
  <si>
    <t>小 樽 市</t>
  </si>
  <si>
    <t>函 館 市</t>
  </si>
  <si>
    <t>相模原市</t>
  </si>
  <si>
    <t>東大阪市</t>
  </si>
  <si>
    <t>尼 崎 市</t>
  </si>
  <si>
    <t>西 宮 市</t>
  </si>
  <si>
    <t>呉    市</t>
  </si>
  <si>
    <t>下 関 市</t>
  </si>
  <si>
    <t>大牟田市</t>
  </si>
  <si>
    <t>佐世保市</t>
  </si>
  <si>
    <t>千代田区</t>
  </si>
  <si>
    <t>中 央 区</t>
  </si>
  <si>
    <t>港    区</t>
  </si>
  <si>
    <t>新 宿 区</t>
  </si>
  <si>
    <t>文 京 区</t>
  </si>
  <si>
    <t>台 東 区</t>
  </si>
  <si>
    <t>墨 田 区</t>
  </si>
  <si>
    <t>江 東 区</t>
  </si>
  <si>
    <t>品 川 区</t>
  </si>
  <si>
    <t>目 黒 区</t>
  </si>
  <si>
    <t>大 田 区</t>
  </si>
  <si>
    <t>世田谷区</t>
  </si>
  <si>
    <t>渋 谷 区</t>
  </si>
  <si>
    <t>中 野 区</t>
  </si>
  <si>
    <t>杉 並 区</t>
  </si>
  <si>
    <t>豊 島 区</t>
  </si>
  <si>
    <t>北    区</t>
  </si>
  <si>
    <t>荒 川 区</t>
  </si>
  <si>
    <t>板 橋 区</t>
  </si>
  <si>
    <t>練 馬 区</t>
  </si>
  <si>
    <t>足 立 区</t>
  </si>
  <si>
    <t>葛 飾 区</t>
  </si>
  <si>
    <t>江戸川区</t>
  </si>
  <si>
    <t xml:space="preserve"> 小  計</t>
  </si>
  <si>
    <t>（１）都道府県別</t>
  </si>
  <si>
    <t>一人平均むし歯数</t>
  </si>
  <si>
    <t>都道府県順位</t>
  </si>
  <si>
    <t>むし歯有病者率</t>
  </si>
  <si>
    <t>むし歯の型別分類（人）</t>
  </si>
  <si>
    <t>合　　計</t>
  </si>
  <si>
    <t>横須賀市</t>
  </si>
  <si>
    <r>
      <t>奈 良</t>
    </r>
    <r>
      <rPr>
        <sz val="11"/>
        <rFont val="明朝"/>
        <family val="3"/>
      </rPr>
      <t xml:space="preserve"> </t>
    </r>
    <r>
      <rPr>
        <sz val="11"/>
        <rFont val="明朝"/>
        <family val="3"/>
      </rPr>
      <t>市</t>
    </r>
  </si>
  <si>
    <t>倉 敷 市</t>
  </si>
  <si>
    <t>さいたま市</t>
  </si>
  <si>
    <t>平成１４年度母子保健課所管国庫補助事業等に係る実施状況調べ</t>
  </si>
  <si>
    <t>むし歯の総数</t>
  </si>
  <si>
    <t>一人平均</t>
  </si>
  <si>
    <t>（本）</t>
  </si>
  <si>
    <t>むし歯数</t>
  </si>
  <si>
    <r>
      <t>奈 良</t>
    </r>
    <r>
      <rPr>
        <sz val="11"/>
        <rFont val="明朝"/>
        <family val="3"/>
      </rPr>
      <t xml:space="preserve"> 市</t>
    </r>
  </si>
  <si>
    <t>平成１４年度３歳児歯科健康診査の実施状況</t>
  </si>
  <si>
    <t>神奈川県</t>
  </si>
  <si>
    <t>三 重 県</t>
  </si>
  <si>
    <t>神奈川県</t>
  </si>
  <si>
    <t>三 重 県</t>
  </si>
  <si>
    <t>（２）都道府県別（政令市・特別区を含まない）</t>
  </si>
  <si>
    <t>（１）都道府県別（政令市・特別区を含む）</t>
  </si>
  <si>
    <t>平成１４年度３歳児歯科健康診査の実施状況</t>
  </si>
  <si>
    <t>平成１４年度３歳児歯科健康診査の実施状況</t>
  </si>
  <si>
    <t>（１）都道府県別（政令市・特別区を含む）</t>
  </si>
  <si>
    <t>（３）政令市・特別区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</si>
</sst>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;[Red]\-#,##0.00\ "/>
    <numFmt numFmtId="178" formatCode="0.00_ "/>
    <numFmt numFmtId="179" formatCode="0.0000_);[Red]\(0.0000\)"/>
    <numFmt numFmtId="180" formatCode="0.00_);[Red]\(0.00\)"/>
    <numFmt numFmtId="181" formatCode="#,##0.000_ ;[Red]\-#,##0.000\ "/>
    <numFmt numFmtId="182" formatCode="#,##0.0000_ ;[Red]\-#,##0.0000\ "/>
    <numFmt numFmtId="183" formatCode="#,##0.0_ ;[Red]\-#,##0.0\ "/>
    <numFmt numFmtId="184" formatCode="#,##0_ ;[Red]\-#,##0\ "/>
    <numFmt numFmtId="185" formatCode="#,##0.0;[Red]\-#,##0.0"/>
    <numFmt numFmtId="186" formatCode="0.000E+00"/>
    <numFmt numFmtId="187" formatCode="0.00000"/>
    <numFmt numFmtId="188" formatCode="0.0000"/>
    <numFmt numFmtId="189" formatCode="0.000"/>
    <numFmt numFmtId="190" formatCode="0.0"/>
    <numFmt numFmtId="191" formatCode="0.00000000"/>
    <numFmt numFmtId="192" formatCode="0.0000000"/>
    <numFmt numFmtId="193" formatCode="0.000000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明朝"/>
      <family val="3"/>
    </font>
    <font>
      <sz val="16"/>
      <name val="明朝"/>
      <family val="3"/>
    </font>
    <font>
      <sz val="12"/>
      <name val="明朝"/>
      <family val="3"/>
    </font>
    <font>
      <sz val="10"/>
      <name val="明朝"/>
      <family val="3"/>
    </font>
    <font>
      <sz val="9"/>
      <name val="明朝"/>
      <family val="1"/>
    </font>
    <font>
      <sz val="8"/>
      <name val="ＭＳ 明朝"/>
      <family val="1"/>
    </font>
    <font>
      <sz val="11"/>
      <color indexed="10"/>
      <name val="明朝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9" fillId="0" borderId="3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3" fontId="0" fillId="0" borderId="10" xfId="0" applyFill="1" applyAlignment="1">
      <alignment/>
    </xf>
    <xf numFmtId="0" fontId="11" fillId="0" borderId="9" xfId="0" applyFont="1" applyBorder="1" applyAlignment="1">
      <alignment/>
    </xf>
    <xf numFmtId="38" fontId="0" fillId="0" borderId="9" xfId="17" applyFill="1" applyAlignment="1">
      <alignment/>
    </xf>
    <xf numFmtId="177" fontId="0" fillId="0" borderId="9" xfId="17" applyNumberFormat="1" applyFill="1" applyAlignment="1">
      <alignment/>
    </xf>
    <xf numFmtId="184" fontId="0" fillId="0" borderId="9" xfId="17" applyNumberFormat="1" applyFill="1" applyAlignment="1">
      <alignment/>
    </xf>
    <xf numFmtId="38" fontId="0" fillId="0" borderId="9" xfId="17" applyFont="1" applyFill="1" applyAlignment="1">
      <alignment/>
    </xf>
    <xf numFmtId="0" fontId="0" fillId="0" borderId="11" xfId="0" applyFill="1" applyAlignment="1">
      <alignment horizontal="left"/>
    </xf>
    <xf numFmtId="38" fontId="0" fillId="0" borderId="9" xfId="17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8" fontId="0" fillId="2" borderId="9" xfId="17" applyFill="1" applyBorder="1" applyAlignment="1">
      <alignment/>
    </xf>
    <xf numFmtId="177" fontId="0" fillId="0" borderId="9" xfId="17" applyNumberFormat="1" applyFill="1" applyBorder="1" applyAlignment="1">
      <alignment/>
    </xf>
    <xf numFmtId="38" fontId="0" fillId="0" borderId="0" xfId="17" applyFill="1" applyBorder="1" applyAlignment="1">
      <alignment/>
    </xf>
    <xf numFmtId="177" fontId="0" fillId="0" borderId="0" xfId="17" applyNumberFormat="1" applyFill="1" applyBorder="1" applyAlignment="1">
      <alignment/>
    </xf>
    <xf numFmtId="0" fontId="0" fillId="0" borderId="10" xfId="0" applyFill="1" applyAlignment="1">
      <alignment/>
    </xf>
    <xf numFmtId="0" fontId="0" fillId="0" borderId="11" xfId="0" applyFill="1" applyAlignment="1">
      <alignment/>
    </xf>
    <xf numFmtId="38" fontId="0" fillId="2" borderId="9" xfId="17" applyFill="1" applyAlignment="1">
      <alignment/>
    </xf>
    <xf numFmtId="3" fontId="0" fillId="0" borderId="0" xfId="0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center"/>
    </xf>
    <xf numFmtId="38" fontId="0" fillId="0" borderId="9" xfId="17" applyFill="1" applyBorder="1" applyAlignment="1">
      <alignment horizontal="right"/>
    </xf>
    <xf numFmtId="38" fontId="0" fillId="0" borderId="9" xfId="17" applyFont="1" applyFill="1" applyBorder="1" applyAlignment="1">
      <alignment horizontal="right"/>
    </xf>
    <xf numFmtId="38" fontId="0" fillId="0" borderId="12" xfId="17" applyFill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80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80" fontId="9" fillId="0" borderId="3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right"/>
    </xf>
    <xf numFmtId="180" fontId="9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3" fontId="0" fillId="0" borderId="10" xfId="0" applyFont="1" applyAlignment="1">
      <alignment/>
    </xf>
    <xf numFmtId="0" fontId="0" fillId="0" borderId="11" xfId="0" applyFont="1" applyAlignment="1">
      <alignment horizontal="left"/>
    </xf>
    <xf numFmtId="38" fontId="0" fillId="0" borderId="9" xfId="17" applyFont="1" applyAlignment="1">
      <alignment/>
    </xf>
    <xf numFmtId="180" fontId="0" fillId="0" borderId="9" xfId="17" applyNumberFormat="1" applyFont="1" applyAlignment="1">
      <alignment/>
    </xf>
    <xf numFmtId="177" fontId="0" fillId="0" borderId="9" xfId="17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10" xfId="0" applyFont="1" applyFill="1" applyAlignment="1">
      <alignment/>
    </xf>
    <xf numFmtId="0" fontId="0" fillId="0" borderId="11" xfId="0" applyFont="1" applyFill="1" applyAlignment="1">
      <alignment horizontal="left"/>
    </xf>
    <xf numFmtId="177" fontId="0" fillId="0" borderId="9" xfId="17" applyNumberFormat="1" applyFont="1" applyFill="1" applyAlignment="1">
      <alignment/>
    </xf>
    <xf numFmtId="0" fontId="12" fillId="0" borderId="0" xfId="0" applyFont="1" applyAlignment="1">
      <alignment/>
    </xf>
    <xf numFmtId="38" fontId="0" fillId="0" borderId="9" xfId="17" applyFont="1" applyBorder="1" applyAlignment="1">
      <alignment/>
    </xf>
    <xf numFmtId="0" fontId="0" fillId="0" borderId="10" xfId="0" applyFont="1" applyAlignment="1">
      <alignment/>
    </xf>
    <xf numFmtId="0" fontId="0" fillId="0" borderId="11" xfId="0" applyFont="1" applyAlignment="1">
      <alignment/>
    </xf>
    <xf numFmtId="38" fontId="0" fillId="0" borderId="9" xfId="17" applyFont="1" applyBorder="1" applyAlignment="1">
      <alignment horizontal="right"/>
    </xf>
    <xf numFmtId="177" fontId="0" fillId="0" borderId="9" xfId="17" applyNumberFormat="1" applyFont="1" applyBorder="1" applyAlignment="1">
      <alignment/>
    </xf>
    <xf numFmtId="3" fontId="0" fillId="0" borderId="0" xfId="0" applyFont="1" applyBorder="1" applyAlignment="1">
      <alignment/>
    </xf>
    <xf numFmtId="38" fontId="0" fillId="0" borderId="0" xfId="17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180" fontId="0" fillId="0" borderId="9" xfId="17" applyNumberFormat="1" applyFont="1" applyBorder="1" applyAlignment="1">
      <alignment horizontal="right"/>
    </xf>
    <xf numFmtId="38" fontId="0" fillId="0" borderId="12" xfId="17" applyFont="1" applyFill="1" applyBorder="1" applyAlignment="1">
      <alignment horizontal="right"/>
    </xf>
    <xf numFmtId="180" fontId="0" fillId="0" borderId="9" xfId="17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left"/>
    </xf>
    <xf numFmtId="3" fontId="8" fillId="0" borderId="4" xfId="0" applyFont="1" applyBorder="1" applyAlignment="1">
      <alignment horizontal="right" shrinkToFit="1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7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7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3" fontId="8" fillId="0" borderId="4" xfId="0" applyFont="1" applyFill="1" applyBorder="1" applyAlignment="1">
      <alignment horizontal="right" shrinkToFit="1"/>
    </xf>
    <xf numFmtId="0" fontId="0" fillId="0" borderId="4" xfId="0" applyFill="1" applyBorder="1" applyAlignment="1">
      <alignment horizontal="right"/>
    </xf>
    <xf numFmtId="0" fontId="0" fillId="0" borderId="7" xfId="0" applyFill="1" applyBorder="1" applyAlignment="1">
      <alignment horizont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C3" sqref="C3"/>
    </sheetView>
  </sheetViews>
  <sheetFormatPr defaultColWidth="8.796875" defaultRowHeight="14.25"/>
  <cols>
    <col min="1" max="1" width="0.8984375" style="1" customWidth="1"/>
    <col min="2" max="2" width="4" style="1" customWidth="1"/>
    <col min="3" max="3" width="6.59765625" style="1" customWidth="1"/>
    <col min="4" max="4" width="10.5" style="1" customWidth="1"/>
    <col min="5" max="5" width="10.59765625" style="1" customWidth="1"/>
    <col min="6" max="6" width="10.3984375" style="1" customWidth="1"/>
    <col min="7" max="8" width="9.09765625" style="1" customWidth="1"/>
    <col min="9" max="9" width="8.5" style="1" customWidth="1"/>
    <col min="10" max="10" width="8" style="1" customWidth="1"/>
    <col min="11" max="11" width="8.19921875" style="1" customWidth="1"/>
    <col min="12" max="12" width="6.8984375" style="1" customWidth="1"/>
    <col min="13" max="18" width="7.59765625" style="1" customWidth="1"/>
    <col min="19" max="19" width="10.19921875" style="1" customWidth="1"/>
    <col min="20" max="23" width="7.59765625" style="1" customWidth="1"/>
    <col min="24" max="24" width="9" style="1" customWidth="1"/>
    <col min="25" max="25" width="15.3984375" style="1" customWidth="1"/>
    <col min="26" max="26" width="14.3984375" style="1" customWidth="1"/>
    <col min="27" max="27" width="10.3984375" style="1" customWidth="1"/>
    <col min="28" max="28" width="7.3984375" style="1" customWidth="1"/>
    <col min="29" max="29" width="9" style="1" customWidth="1"/>
    <col min="30" max="30" width="10.3984375" style="1" customWidth="1"/>
    <col min="31" max="31" width="3.3984375" style="1" customWidth="1"/>
    <col min="32" max="32" width="13.3984375" style="1" customWidth="1"/>
    <col min="33" max="33" width="10.3984375" style="1" customWidth="1"/>
    <col min="34" max="34" width="14.3984375" style="1" customWidth="1"/>
    <col min="35" max="16384" width="9" style="1" customWidth="1"/>
  </cols>
  <sheetData>
    <row r="1" ht="18.75">
      <c r="B1" s="2" t="s">
        <v>198</v>
      </c>
    </row>
    <row r="2" ht="18.75">
      <c r="B2" s="2"/>
    </row>
    <row r="3" spans="1:5" ht="14.25">
      <c r="A3" s="3"/>
      <c r="B3" s="4" t="s">
        <v>204</v>
      </c>
      <c r="C3" s="3"/>
      <c r="D3" s="3"/>
      <c r="E3" s="3"/>
    </row>
    <row r="4" spans="1:5" ht="13.5">
      <c r="A4" s="3"/>
      <c r="B4" s="3"/>
      <c r="C4" s="3"/>
      <c r="D4" s="3"/>
      <c r="E4" s="3"/>
    </row>
    <row r="5" spans="2:17" ht="16.5" customHeight="1">
      <c r="B5" s="5"/>
      <c r="C5" s="6"/>
      <c r="D5" s="7" t="s">
        <v>47</v>
      </c>
      <c r="E5" s="7" t="s">
        <v>48</v>
      </c>
      <c r="F5" s="8" t="s">
        <v>49</v>
      </c>
      <c r="G5" s="94" t="s">
        <v>183</v>
      </c>
      <c r="H5" s="94" t="s">
        <v>184</v>
      </c>
      <c r="I5" s="94" t="s">
        <v>185</v>
      </c>
      <c r="J5" s="96" t="s">
        <v>186</v>
      </c>
      <c r="K5" s="97"/>
      <c r="L5" s="97"/>
      <c r="M5" s="97"/>
      <c r="N5" s="98"/>
      <c r="O5" s="9" t="s">
        <v>50</v>
      </c>
      <c r="P5" s="9" t="s">
        <v>51</v>
      </c>
      <c r="Q5" s="9" t="s">
        <v>52</v>
      </c>
    </row>
    <row r="6" spans="2:17" ht="13.5">
      <c r="B6" s="10"/>
      <c r="C6" s="11"/>
      <c r="D6" s="12" t="s">
        <v>53</v>
      </c>
      <c r="E6" s="12" t="s">
        <v>53</v>
      </c>
      <c r="F6" s="13" t="s">
        <v>54</v>
      </c>
      <c r="G6" s="95"/>
      <c r="H6" s="101"/>
      <c r="I6" s="95"/>
      <c r="J6" s="14" t="s">
        <v>55</v>
      </c>
      <c r="K6" s="14" t="s">
        <v>56</v>
      </c>
      <c r="L6" s="14" t="s">
        <v>57</v>
      </c>
      <c r="M6" s="14" t="s">
        <v>58</v>
      </c>
      <c r="N6" s="15" t="s">
        <v>59</v>
      </c>
      <c r="O6" s="16" t="s">
        <v>60</v>
      </c>
      <c r="P6" s="17"/>
      <c r="Q6" s="16" t="s">
        <v>61</v>
      </c>
    </row>
    <row r="7" spans="2:17" ht="13.5">
      <c r="B7" s="18">
        <v>13</v>
      </c>
      <c r="C7" s="19" t="s">
        <v>0</v>
      </c>
      <c r="D7" s="20">
        <v>99590</v>
      </c>
      <c r="E7" s="20">
        <v>86727</v>
      </c>
      <c r="F7" s="20">
        <v>75775</v>
      </c>
      <c r="G7" s="21">
        <v>0.8737186804570665</v>
      </c>
      <c r="H7" s="22">
        <f aca="true" t="shared" si="0" ref="H7:H53">RANK(G7,G$7:G$53,1)</f>
        <v>1</v>
      </c>
      <c r="I7" s="21">
        <v>23.278794377760097</v>
      </c>
      <c r="J7" s="20">
        <v>13432</v>
      </c>
      <c r="K7" s="20">
        <v>5419</v>
      </c>
      <c r="L7" s="20">
        <v>1338</v>
      </c>
      <c r="M7" s="20">
        <v>0</v>
      </c>
      <c r="N7" s="20">
        <v>20189</v>
      </c>
      <c r="O7" s="20">
        <v>1675</v>
      </c>
      <c r="P7" s="20">
        <v>11958</v>
      </c>
      <c r="Q7" s="20">
        <v>7228</v>
      </c>
    </row>
    <row r="8" spans="2:17" ht="13.5">
      <c r="B8" s="18">
        <v>14</v>
      </c>
      <c r="C8" s="19" t="s">
        <v>1</v>
      </c>
      <c r="D8" s="20">
        <v>82920</v>
      </c>
      <c r="E8" s="20">
        <v>74328</v>
      </c>
      <c r="F8" s="20">
        <v>69840</v>
      </c>
      <c r="G8" s="21">
        <v>0.9396189861155957</v>
      </c>
      <c r="H8" s="22">
        <f t="shared" si="0"/>
        <v>2</v>
      </c>
      <c r="I8" s="21">
        <v>24.192767194058767</v>
      </c>
      <c r="J8" s="20">
        <v>11735</v>
      </c>
      <c r="K8" s="20">
        <v>5036</v>
      </c>
      <c r="L8" s="20">
        <v>1211</v>
      </c>
      <c r="M8" s="20">
        <v>0</v>
      </c>
      <c r="N8" s="20">
        <v>17982</v>
      </c>
      <c r="O8" s="20">
        <v>1850</v>
      </c>
      <c r="P8" s="20">
        <v>11823</v>
      </c>
      <c r="Q8" s="20">
        <v>4173</v>
      </c>
    </row>
    <row r="9" spans="2:17" ht="13.5">
      <c r="B9" s="18">
        <v>23</v>
      </c>
      <c r="C9" s="19" t="s">
        <v>4</v>
      </c>
      <c r="D9" s="20">
        <v>75156</v>
      </c>
      <c r="E9" s="20">
        <v>69285</v>
      </c>
      <c r="F9" s="20">
        <v>65471</v>
      </c>
      <c r="G9" s="21">
        <v>0.9449520098145342</v>
      </c>
      <c r="H9" s="22">
        <f t="shared" si="0"/>
        <v>3</v>
      </c>
      <c r="I9" s="21">
        <v>23.930143609727935</v>
      </c>
      <c r="J9" s="20">
        <v>10699</v>
      </c>
      <c r="K9" s="20">
        <v>4604</v>
      </c>
      <c r="L9" s="20">
        <v>1140</v>
      </c>
      <c r="M9" s="20">
        <v>137</v>
      </c>
      <c r="N9" s="20">
        <v>16580</v>
      </c>
      <c r="O9" s="20">
        <v>1942</v>
      </c>
      <c r="P9" s="20">
        <v>11851</v>
      </c>
      <c r="Q9" s="20">
        <v>4054</v>
      </c>
    </row>
    <row r="10" spans="2:17" ht="13.5">
      <c r="B10" s="18">
        <v>21</v>
      </c>
      <c r="C10" s="19" t="s">
        <v>7</v>
      </c>
      <c r="D10" s="20">
        <v>20943</v>
      </c>
      <c r="E10" s="20">
        <v>19398</v>
      </c>
      <c r="F10" s="20">
        <v>18799</v>
      </c>
      <c r="G10" s="21">
        <v>0.9691205278894731</v>
      </c>
      <c r="H10" s="22">
        <f t="shared" si="0"/>
        <v>4</v>
      </c>
      <c r="I10" s="21">
        <v>25.157232704402517</v>
      </c>
      <c r="J10" s="20">
        <v>3146</v>
      </c>
      <c r="K10" s="20">
        <v>1417</v>
      </c>
      <c r="L10" s="20">
        <v>317</v>
      </c>
      <c r="M10" s="20">
        <v>0</v>
      </c>
      <c r="N10" s="20">
        <v>4880</v>
      </c>
      <c r="O10" s="20">
        <v>258</v>
      </c>
      <c r="P10" s="20">
        <v>2246</v>
      </c>
      <c r="Q10" s="20">
        <v>398</v>
      </c>
    </row>
    <row r="11" spans="2:17" ht="13.5">
      <c r="B11" s="18">
        <v>28</v>
      </c>
      <c r="C11" s="19" t="s">
        <v>6</v>
      </c>
      <c r="D11" s="20">
        <v>54769</v>
      </c>
      <c r="E11" s="20">
        <v>50483</v>
      </c>
      <c r="F11" s="20">
        <v>49219</v>
      </c>
      <c r="G11" s="21">
        <v>0.9749618683517224</v>
      </c>
      <c r="H11" s="22">
        <f t="shared" si="0"/>
        <v>5</v>
      </c>
      <c r="I11" s="21">
        <v>25.234237267991205</v>
      </c>
      <c r="J11" s="20">
        <v>8411</v>
      </c>
      <c r="K11" s="20">
        <v>3452</v>
      </c>
      <c r="L11" s="20">
        <v>876</v>
      </c>
      <c r="M11" s="20">
        <v>0</v>
      </c>
      <c r="N11" s="20">
        <v>12739</v>
      </c>
      <c r="O11" s="20">
        <v>691</v>
      </c>
      <c r="P11" s="20">
        <v>7370</v>
      </c>
      <c r="Q11" s="20">
        <v>1939</v>
      </c>
    </row>
    <row r="12" spans="2:17" ht="13.5">
      <c r="B12" s="18">
        <v>22</v>
      </c>
      <c r="C12" s="19" t="s">
        <v>2</v>
      </c>
      <c r="D12" s="23">
        <v>36490</v>
      </c>
      <c r="E12" s="23">
        <v>31630</v>
      </c>
      <c r="F12" s="23">
        <v>31029</v>
      </c>
      <c r="G12" s="21">
        <v>0.9809990515333544</v>
      </c>
      <c r="H12" s="22">
        <f t="shared" si="0"/>
        <v>6</v>
      </c>
      <c r="I12" s="21">
        <v>24.98261144483086</v>
      </c>
      <c r="J12" s="23">
        <v>5066</v>
      </c>
      <c r="K12" s="23">
        <v>2236</v>
      </c>
      <c r="L12" s="23">
        <v>225</v>
      </c>
      <c r="M12" s="23">
        <v>375</v>
      </c>
      <c r="N12" s="20">
        <v>7902</v>
      </c>
      <c r="O12" s="23">
        <v>191</v>
      </c>
      <c r="P12" s="23">
        <v>4481</v>
      </c>
      <c r="Q12" s="23">
        <v>1263</v>
      </c>
    </row>
    <row r="13" spans="2:17" ht="13.5">
      <c r="B13" s="18">
        <v>34</v>
      </c>
      <c r="C13" s="19" t="s">
        <v>9</v>
      </c>
      <c r="D13" s="20">
        <v>27466</v>
      </c>
      <c r="E13" s="20">
        <v>21953</v>
      </c>
      <c r="F13" s="20">
        <v>22468</v>
      </c>
      <c r="G13" s="21">
        <v>1.0234592083086593</v>
      </c>
      <c r="H13" s="22">
        <f t="shared" si="0"/>
        <v>7</v>
      </c>
      <c r="I13" s="21">
        <v>27.927845852503076</v>
      </c>
      <c r="J13" s="20">
        <v>3984</v>
      </c>
      <c r="K13" s="20">
        <v>1562</v>
      </c>
      <c r="L13" s="20">
        <v>585</v>
      </c>
      <c r="M13" s="20">
        <v>0</v>
      </c>
      <c r="N13" s="20">
        <v>6131</v>
      </c>
      <c r="O13" s="20">
        <v>238</v>
      </c>
      <c r="P13" s="20">
        <v>2373</v>
      </c>
      <c r="Q13" s="20">
        <v>158</v>
      </c>
    </row>
    <row r="14" spans="2:17" ht="13.5">
      <c r="B14" s="18">
        <v>26</v>
      </c>
      <c r="C14" s="19" t="s">
        <v>12</v>
      </c>
      <c r="D14" s="20">
        <v>24149</v>
      </c>
      <c r="E14" s="20">
        <v>21362</v>
      </c>
      <c r="F14" s="20">
        <v>24635</v>
      </c>
      <c r="G14" s="21">
        <v>1.1532159910120776</v>
      </c>
      <c r="H14" s="22">
        <f t="shared" si="0"/>
        <v>8</v>
      </c>
      <c r="I14" s="21">
        <v>29.05158693006273</v>
      </c>
      <c r="J14" s="20">
        <v>3966</v>
      </c>
      <c r="K14" s="20">
        <v>1829</v>
      </c>
      <c r="L14" s="20">
        <v>395</v>
      </c>
      <c r="M14" s="20">
        <v>16</v>
      </c>
      <c r="N14" s="20">
        <v>6206</v>
      </c>
      <c r="O14" s="20">
        <v>745</v>
      </c>
      <c r="P14" s="20">
        <v>3288</v>
      </c>
      <c r="Q14" s="20">
        <v>1645</v>
      </c>
    </row>
    <row r="15" spans="2:17" ht="13.5">
      <c r="B15" s="18">
        <v>18</v>
      </c>
      <c r="C15" s="19" t="s">
        <v>8</v>
      </c>
      <c r="D15" s="20">
        <v>8113</v>
      </c>
      <c r="E15" s="20">
        <v>7695</v>
      </c>
      <c r="F15" s="20">
        <v>8982</v>
      </c>
      <c r="G15" s="21">
        <v>1.167251461988304</v>
      </c>
      <c r="H15" s="22">
        <f t="shared" si="0"/>
        <v>9</v>
      </c>
      <c r="I15" s="21">
        <v>32.241715399610136</v>
      </c>
      <c r="J15" s="20">
        <v>1492</v>
      </c>
      <c r="K15" s="20">
        <v>706</v>
      </c>
      <c r="L15" s="20">
        <v>197</v>
      </c>
      <c r="M15" s="20">
        <v>86</v>
      </c>
      <c r="N15" s="20">
        <v>2481</v>
      </c>
      <c r="O15" s="20">
        <v>55</v>
      </c>
      <c r="P15" s="20">
        <v>714</v>
      </c>
      <c r="Q15" s="20">
        <v>352</v>
      </c>
    </row>
    <row r="16" spans="2:17" ht="13.5">
      <c r="B16" s="18">
        <v>27</v>
      </c>
      <c r="C16" s="19" t="s">
        <v>3</v>
      </c>
      <c r="D16" s="20">
        <v>88363</v>
      </c>
      <c r="E16" s="20">
        <v>68613</v>
      </c>
      <c r="F16" s="20">
        <v>83767</v>
      </c>
      <c r="G16" s="21">
        <v>1.2208619357847639</v>
      </c>
      <c r="H16" s="22">
        <f t="shared" si="0"/>
        <v>10</v>
      </c>
      <c r="I16" s="21">
        <v>32.02454345386443</v>
      </c>
      <c r="J16" s="20">
        <v>13683</v>
      </c>
      <c r="K16" s="20">
        <v>6646</v>
      </c>
      <c r="L16" s="20">
        <v>1512</v>
      </c>
      <c r="M16" s="20">
        <v>132</v>
      </c>
      <c r="N16" s="20">
        <v>21973</v>
      </c>
      <c r="O16" s="20">
        <v>2332</v>
      </c>
      <c r="P16" s="20">
        <v>9431</v>
      </c>
      <c r="Q16" s="20">
        <v>2714</v>
      </c>
    </row>
    <row r="17" spans="2:17" ht="13.5">
      <c r="B17" s="18">
        <v>35</v>
      </c>
      <c r="C17" s="19" t="s">
        <v>10</v>
      </c>
      <c r="D17" s="20">
        <v>13443</v>
      </c>
      <c r="E17" s="20">
        <v>11725</v>
      </c>
      <c r="F17" s="20">
        <v>14670</v>
      </c>
      <c r="G17" s="21">
        <v>1.2511727078891257</v>
      </c>
      <c r="H17" s="22">
        <f t="shared" si="0"/>
        <v>11</v>
      </c>
      <c r="I17" s="21">
        <v>30.618336886993603</v>
      </c>
      <c r="J17" s="20">
        <v>2283</v>
      </c>
      <c r="K17" s="20">
        <v>1027</v>
      </c>
      <c r="L17" s="20">
        <v>271</v>
      </c>
      <c r="M17" s="20">
        <v>9</v>
      </c>
      <c r="N17" s="20">
        <v>3590</v>
      </c>
      <c r="O17" s="20">
        <v>141</v>
      </c>
      <c r="P17" s="20">
        <v>1267</v>
      </c>
      <c r="Q17" s="20">
        <v>234</v>
      </c>
    </row>
    <row r="18" spans="2:17" ht="13.5">
      <c r="B18" s="18">
        <v>20</v>
      </c>
      <c r="C18" s="19" t="s">
        <v>16</v>
      </c>
      <c r="D18" s="20">
        <v>21398</v>
      </c>
      <c r="E18" s="20">
        <v>19357</v>
      </c>
      <c r="F18" s="20">
        <v>24713</v>
      </c>
      <c r="G18" s="21">
        <v>1.2766957689724647</v>
      </c>
      <c r="H18" s="22">
        <f t="shared" si="0"/>
        <v>12</v>
      </c>
      <c r="I18" s="21">
        <v>31.244511029601696</v>
      </c>
      <c r="J18" s="20">
        <v>3764</v>
      </c>
      <c r="K18" s="20">
        <v>1737</v>
      </c>
      <c r="L18" s="20">
        <v>547</v>
      </c>
      <c r="M18" s="20">
        <v>0</v>
      </c>
      <c r="N18" s="20">
        <v>6048</v>
      </c>
      <c r="O18" s="20">
        <v>166</v>
      </c>
      <c r="P18" s="20">
        <v>1938</v>
      </c>
      <c r="Q18" s="20">
        <v>73</v>
      </c>
    </row>
    <row r="19" spans="2:17" ht="13.5">
      <c r="B19" s="18">
        <v>31</v>
      </c>
      <c r="C19" s="19" t="s">
        <v>18</v>
      </c>
      <c r="D19" s="20">
        <v>5554</v>
      </c>
      <c r="E19" s="20">
        <v>5239</v>
      </c>
      <c r="F19" s="20">
        <v>6698</v>
      </c>
      <c r="G19" s="21">
        <v>1.278488261118534</v>
      </c>
      <c r="H19" s="22">
        <f t="shared" si="0"/>
        <v>13</v>
      </c>
      <c r="I19" s="21">
        <v>31.036457339186867</v>
      </c>
      <c r="J19" s="20">
        <v>999</v>
      </c>
      <c r="K19" s="20">
        <v>500</v>
      </c>
      <c r="L19" s="20">
        <v>120</v>
      </c>
      <c r="M19" s="20">
        <v>7</v>
      </c>
      <c r="N19" s="20">
        <v>1626</v>
      </c>
      <c r="O19" s="20">
        <v>175</v>
      </c>
      <c r="P19" s="20">
        <v>837</v>
      </c>
      <c r="Q19" s="20">
        <v>1263</v>
      </c>
    </row>
    <row r="20" spans="2:17" ht="13.5">
      <c r="B20" s="18">
        <v>17</v>
      </c>
      <c r="C20" s="19" t="s">
        <v>14</v>
      </c>
      <c r="D20" s="23">
        <v>11343</v>
      </c>
      <c r="E20" s="23">
        <v>10737</v>
      </c>
      <c r="F20" s="23">
        <v>13890</v>
      </c>
      <c r="G20" s="21">
        <v>1.2936574462140262</v>
      </c>
      <c r="H20" s="22">
        <f t="shared" si="0"/>
        <v>14</v>
      </c>
      <c r="I20" s="21">
        <v>33.72450405141101</v>
      </c>
      <c r="J20" s="23">
        <v>2205</v>
      </c>
      <c r="K20" s="23">
        <v>1108</v>
      </c>
      <c r="L20" s="23">
        <v>292</v>
      </c>
      <c r="M20" s="23">
        <v>16</v>
      </c>
      <c r="N20" s="20">
        <v>3621</v>
      </c>
      <c r="O20" s="23">
        <v>155</v>
      </c>
      <c r="P20" s="23">
        <v>1213</v>
      </c>
      <c r="Q20" s="23">
        <v>870</v>
      </c>
    </row>
    <row r="21" spans="2:17" ht="13.5">
      <c r="B21" s="18">
        <v>40</v>
      </c>
      <c r="C21" s="19" t="s">
        <v>11</v>
      </c>
      <c r="D21" s="20">
        <v>47348</v>
      </c>
      <c r="E21" s="20">
        <v>38262</v>
      </c>
      <c r="F21" s="20">
        <v>50345</v>
      </c>
      <c r="G21" s="21">
        <v>1.3157963514714337</v>
      </c>
      <c r="H21" s="22">
        <f t="shared" si="0"/>
        <v>15</v>
      </c>
      <c r="I21" s="21">
        <v>31.67895039464743</v>
      </c>
      <c r="J21" s="20">
        <v>7571</v>
      </c>
      <c r="K21" s="20">
        <v>3511</v>
      </c>
      <c r="L21" s="20">
        <v>1039</v>
      </c>
      <c r="M21" s="20">
        <v>0</v>
      </c>
      <c r="N21" s="20">
        <v>12121</v>
      </c>
      <c r="O21" s="20">
        <v>777</v>
      </c>
      <c r="P21" s="20">
        <v>4316</v>
      </c>
      <c r="Q21" s="20">
        <v>919</v>
      </c>
    </row>
    <row r="22" spans="2:17" ht="13.5">
      <c r="B22" s="18">
        <v>33</v>
      </c>
      <c r="C22" s="19" t="s">
        <v>22</v>
      </c>
      <c r="D22" s="20">
        <v>18932</v>
      </c>
      <c r="E22" s="20">
        <v>15135</v>
      </c>
      <c r="F22" s="20">
        <v>19973</v>
      </c>
      <c r="G22" s="21">
        <v>1.3196564255037992</v>
      </c>
      <c r="H22" s="22">
        <f t="shared" si="0"/>
        <v>16</v>
      </c>
      <c r="I22" s="21">
        <v>32.03832177073009</v>
      </c>
      <c r="J22" s="20">
        <v>2937</v>
      </c>
      <c r="K22" s="20">
        <v>1508</v>
      </c>
      <c r="L22" s="20">
        <v>390</v>
      </c>
      <c r="M22" s="20">
        <v>14</v>
      </c>
      <c r="N22" s="20">
        <v>4849</v>
      </c>
      <c r="O22" s="20">
        <v>188</v>
      </c>
      <c r="P22" s="20">
        <v>2232</v>
      </c>
      <c r="Q22" s="20">
        <v>659</v>
      </c>
    </row>
    <row r="23" spans="2:17" ht="13.5">
      <c r="B23" s="18">
        <v>15</v>
      </c>
      <c r="C23" s="19" t="s">
        <v>24</v>
      </c>
      <c r="D23" s="20">
        <v>21980</v>
      </c>
      <c r="E23" s="20">
        <v>20657</v>
      </c>
      <c r="F23" s="20">
        <v>27900</v>
      </c>
      <c r="G23" s="21">
        <v>1.350631747107518</v>
      </c>
      <c r="H23" s="22">
        <f t="shared" si="0"/>
        <v>17</v>
      </c>
      <c r="I23" s="21">
        <v>33.233286537251296</v>
      </c>
      <c r="J23" s="20">
        <v>4259</v>
      </c>
      <c r="K23" s="20">
        <v>2088</v>
      </c>
      <c r="L23" s="20">
        <v>478</v>
      </c>
      <c r="M23" s="20">
        <v>40</v>
      </c>
      <c r="N23" s="20">
        <v>6865</v>
      </c>
      <c r="O23" s="20">
        <v>79</v>
      </c>
      <c r="P23" s="20">
        <v>926</v>
      </c>
      <c r="Q23" s="20">
        <v>413</v>
      </c>
    </row>
    <row r="24" spans="2:17" ht="13.5">
      <c r="B24" s="18">
        <v>24</v>
      </c>
      <c r="C24" s="19" t="s">
        <v>26</v>
      </c>
      <c r="D24" s="20">
        <v>18180</v>
      </c>
      <c r="E24" s="20">
        <v>16462</v>
      </c>
      <c r="F24" s="20">
        <v>23293</v>
      </c>
      <c r="G24" s="21">
        <v>1.4149556554489127</v>
      </c>
      <c r="H24" s="22">
        <f t="shared" si="0"/>
        <v>18</v>
      </c>
      <c r="I24" s="21">
        <v>35.85834042036205</v>
      </c>
      <c r="J24" s="20">
        <v>3394</v>
      </c>
      <c r="K24" s="20">
        <v>1926</v>
      </c>
      <c r="L24" s="20">
        <v>496</v>
      </c>
      <c r="M24" s="20">
        <v>87</v>
      </c>
      <c r="N24" s="20">
        <v>5903</v>
      </c>
      <c r="O24" s="20">
        <v>196</v>
      </c>
      <c r="P24" s="20">
        <v>2292</v>
      </c>
      <c r="Q24" s="20">
        <v>232</v>
      </c>
    </row>
    <row r="25" spans="2:17" ht="13.5">
      <c r="B25" s="18">
        <v>32</v>
      </c>
      <c r="C25" s="19" t="s">
        <v>20</v>
      </c>
      <c r="D25" s="20">
        <v>6488</v>
      </c>
      <c r="E25" s="20">
        <v>5875</v>
      </c>
      <c r="F25" s="20">
        <v>8384</v>
      </c>
      <c r="G25" s="21">
        <v>1.427063829787234</v>
      </c>
      <c r="H25" s="22">
        <f t="shared" si="0"/>
        <v>19</v>
      </c>
      <c r="I25" s="21">
        <v>33.361702127659576</v>
      </c>
      <c r="J25" s="20">
        <v>1126</v>
      </c>
      <c r="K25" s="20">
        <v>597</v>
      </c>
      <c r="L25" s="20">
        <v>196</v>
      </c>
      <c r="M25" s="20">
        <v>41</v>
      </c>
      <c r="N25" s="20">
        <v>1960</v>
      </c>
      <c r="O25" s="20">
        <v>46</v>
      </c>
      <c r="P25" s="20">
        <v>794</v>
      </c>
      <c r="Q25" s="20">
        <v>241</v>
      </c>
    </row>
    <row r="26" spans="2:17" ht="13.5">
      <c r="B26" s="18">
        <v>11</v>
      </c>
      <c r="C26" s="19" t="s">
        <v>5</v>
      </c>
      <c r="D26" s="20">
        <v>78224</v>
      </c>
      <c r="E26" s="20">
        <v>63899</v>
      </c>
      <c r="F26" s="20">
        <v>91327</v>
      </c>
      <c r="G26" s="21">
        <v>1.429239894208047</v>
      </c>
      <c r="H26" s="22">
        <f t="shared" si="0"/>
        <v>20</v>
      </c>
      <c r="I26" s="21">
        <v>28.59512668429866</v>
      </c>
      <c r="J26" s="20">
        <v>11371</v>
      </c>
      <c r="K26" s="20">
        <v>5727</v>
      </c>
      <c r="L26" s="20">
        <v>1121</v>
      </c>
      <c r="M26" s="20">
        <v>53</v>
      </c>
      <c r="N26" s="20">
        <v>18272</v>
      </c>
      <c r="O26" s="20">
        <v>756</v>
      </c>
      <c r="P26" s="20">
        <v>6424</v>
      </c>
      <c r="Q26" s="20">
        <v>1585</v>
      </c>
    </row>
    <row r="27" spans="2:17" ht="13.5">
      <c r="B27" s="18">
        <v>29</v>
      </c>
      <c r="C27" s="19" t="s">
        <v>28</v>
      </c>
      <c r="D27" s="20">
        <v>13637</v>
      </c>
      <c r="E27" s="20">
        <v>10627</v>
      </c>
      <c r="F27" s="20">
        <v>15430</v>
      </c>
      <c r="G27" s="21">
        <v>1.4519619836266116</v>
      </c>
      <c r="H27" s="22">
        <f t="shared" si="0"/>
        <v>21</v>
      </c>
      <c r="I27" s="21">
        <v>35.08045544368119</v>
      </c>
      <c r="J27" s="20">
        <v>2339</v>
      </c>
      <c r="K27" s="20">
        <v>1153</v>
      </c>
      <c r="L27" s="20">
        <v>236</v>
      </c>
      <c r="M27" s="20">
        <v>0</v>
      </c>
      <c r="N27" s="20">
        <v>3728</v>
      </c>
      <c r="O27" s="20">
        <v>117</v>
      </c>
      <c r="P27" s="20">
        <v>1358</v>
      </c>
      <c r="Q27" s="20">
        <v>339</v>
      </c>
    </row>
    <row r="28" spans="2:17" ht="13.5">
      <c r="B28" s="18">
        <v>25</v>
      </c>
      <c r="C28" s="19" t="s">
        <v>30</v>
      </c>
      <c r="D28" s="20">
        <v>14380</v>
      </c>
      <c r="E28" s="20">
        <v>12526</v>
      </c>
      <c r="F28" s="20">
        <v>18403</v>
      </c>
      <c r="G28" s="21">
        <v>1.4691840970780776</v>
      </c>
      <c r="H28" s="22">
        <f t="shared" si="0"/>
        <v>22</v>
      </c>
      <c r="I28" s="21">
        <v>34.08111128851988</v>
      </c>
      <c r="J28" s="20">
        <v>2536</v>
      </c>
      <c r="K28" s="20">
        <v>1382</v>
      </c>
      <c r="L28" s="20">
        <v>345</v>
      </c>
      <c r="M28" s="20">
        <v>6</v>
      </c>
      <c r="N28" s="20">
        <v>4269</v>
      </c>
      <c r="O28" s="20">
        <v>20</v>
      </c>
      <c r="P28" s="20">
        <v>1511</v>
      </c>
      <c r="Q28" s="20">
        <v>0</v>
      </c>
    </row>
    <row r="29" spans="2:17" ht="13.5">
      <c r="B29" s="18">
        <v>37</v>
      </c>
      <c r="C29" s="19" t="s">
        <v>29</v>
      </c>
      <c r="D29" s="20">
        <v>9899</v>
      </c>
      <c r="E29" s="20">
        <v>8437</v>
      </c>
      <c r="F29" s="20">
        <v>12585</v>
      </c>
      <c r="G29" s="21">
        <v>1.491643949271068</v>
      </c>
      <c r="H29" s="22">
        <f t="shared" si="0"/>
        <v>23</v>
      </c>
      <c r="I29" s="21">
        <v>39.682351546758326</v>
      </c>
      <c r="J29" s="20">
        <v>1953</v>
      </c>
      <c r="K29" s="20">
        <v>1108</v>
      </c>
      <c r="L29" s="20">
        <v>263</v>
      </c>
      <c r="M29" s="20">
        <v>24</v>
      </c>
      <c r="N29" s="20">
        <v>3348</v>
      </c>
      <c r="O29" s="20">
        <v>136</v>
      </c>
      <c r="P29" s="20">
        <v>950</v>
      </c>
      <c r="Q29" s="20">
        <v>194</v>
      </c>
    </row>
    <row r="30" spans="2:17" ht="13.5">
      <c r="B30" s="18">
        <v>12</v>
      </c>
      <c r="C30" s="19" t="s">
        <v>17</v>
      </c>
      <c r="D30" s="20">
        <v>56020</v>
      </c>
      <c r="E30" s="20">
        <v>47831</v>
      </c>
      <c r="F30" s="20">
        <v>71662</v>
      </c>
      <c r="G30" s="21">
        <v>1.4982333632999518</v>
      </c>
      <c r="H30" s="22">
        <f t="shared" si="0"/>
        <v>24</v>
      </c>
      <c r="I30" s="21">
        <v>35.00658568710669</v>
      </c>
      <c r="J30" s="20">
        <v>9899</v>
      </c>
      <c r="K30" s="20">
        <v>5530</v>
      </c>
      <c r="L30" s="20">
        <v>1273</v>
      </c>
      <c r="M30" s="20">
        <v>42</v>
      </c>
      <c r="N30" s="20">
        <v>16744</v>
      </c>
      <c r="O30" s="20">
        <v>1271</v>
      </c>
      <c r="P30" s="20">
        <v>6175</v>
      </c>
      <c r="Q30" s="20">
        <v>2953</v>
      </c>
    </row>
    <row r="31" spans="2:17" ht="13.5">
      <c r="B31" s="18">
        <v>16</v>
      </c>
      <c r="C31" s="19" t="s">
        <v>19</v>
      </c>
      <c r="D31" s="20">
        <v>9930</v>
      </c>
      <c r="E31" s="20">
        <v>9373</v>
      </c>
      <c r="F31" s="20">
        <v>14071</v>
      </c>
      <c r="G31" s="21">
        <v>1.5012269284113944</v>
      </c>
      <c r="H31" s="22">
        <f t="shared" si="0"/>
        <v>25</v>
      </c>
      <c r="I31" s="21">
        <v>36.487784060599594</v>
      </c>
      <c r="J31" s="20">
        <v>2133</v>
      </c>
      <c r="K31" s="20">
        <v>1045</v>
      </c>
      <c r="L31" s="20">
        <v>242</v>
      </c>
      <c r="M31" s="20">
        <v>0</v>
      </c>
      <c r="N31" s="20">
        <v>3420</v>
      </c>
      <c r="O31" s="20">
        <v>208</v>
      </c>
      <c r="P31" s="20">
        <v>994</v>
      </c>
      <c r="Q31" s="20">
        <v>415</v>
      </c>
    </row>
    <row r="32" spans="2:17" ht="13.5">
      <c r="B32" s="18">
        <v>39</v>
      </c>
      <c r="C32" s="19" t="s">
        <v>31</v>
      </c>
      <c r="D32" s="23">
        <v>6837</v>
      </c>
      <c r="E32" s="23">
        <v>5266</v>
      </c>
      <c r="F32" s="23">
        <v>7951</v>
      </c>
      <c r="G32" s="21">
        <v>1.509874667679453</v>
      </c>
      <c r="H32" s="22">
        <f t="shared" si="0"/>
        <v>26</v>
      </c>
      <c r="I32" s="21">
        <v>36.36536270413976</v>
      </c>
      <c r="J32" s="23">
        <v>1155</v>
      </c>
      <c r="K32" s="23">
        <v>598</v>
      </c>
      <c r="L32" s="23">
        <v>154</v>
      </c>
      <c r="M32" s="23">
        <v>8</v>
      </c>
      <c r="N32" s="20">
        <v>1915</v>
      </c>
      <c r="O32" s="23">
        <v>112</v>
      </c>
      <c r="P32" s="23">
        <v>838</v>
      </c>
      <c r="Q32" s="23">
        <v>115</v>
      </c>
    </row>
    <row r="33" spans="2:17" ht="13.5">
      <c r="B33" s="18">
        <v>10</v>
      </c>
      <c r="C33" s="19" t="s">
        <v>32</v>
      </c>
      <c r="D33" s="20">
        <v>19586</v>
      </c>
      <c r="E33" s="20">
        <v>17617</v>
      </c>
      <c r="F33" s="20">
        <v>27838</v>
      </c>
      <c r="G33" s="21">
        <v>1.5801782369302377</v>
      </c>
      <c r="H33" s="22">
        <f t="shared" si="0"/>
        <v>27</v>
      </c>
      <c r="I33" s="21">
        <v>35.811999772946585</v>
      </c>
      <c r="J33" s="20">
        <v>3769</v>
      </c>
      <c r="K33" s="20">
        <v>2068</v>
      </c>
      <c r="L33" s="20">
        <v>385</v>
      </c>
      <c r="M33" s="20">
        <v>87</v>
      </c>
      <c r="N33" s="20">
        <v>6309</v>
      </c>
      <c r="O33" s="20">
        <v>100</v>
      </c>
      <c r="P33" s="20">
        <v>1784</v>
      </c>
      <c r="Q33" s="20">
        <v>297</v>
      </c>
    </row>
    <row r="34" spans="2:17" ht="13.5">
      <c r="B34" s="18">
        <v>1</v>
      </c>
      <c r="C34" s="19" t="s">
        <v>13</v>
      </c>
      <c r="D34" s="20">
        <v>47210</v>
      </c>
      <c r="E34" s="20">
        <v>41010</v>
      </c>
      <c r="F34" s="20">
        <v>67560</v>
      </c>
      <c r="G34" s="21">
        <v>1.6474030724213606</v>
      </c>
      <c r="H34" s="22">
        <f t="shared" si="0"/>
        <v>28</v>
      </c>
      <c r="I34" s="21">
        <v>34.85003657644477</v>
      </c>
      <c r="J34" s="20">
        <v>7754</v>
      </c>
      <c r="K34" s="20">
        <v>5046</v>
      </c>
      <c r="L34" s="20">
        <v>1435</v>
      </c>
      <c r="M34" s="20">
        <v>57</v>
      </c>
      <c r="N34" s="20">
        <v>14292</v>
      </c>
      <c r="O34" s="20">
        <v>878</v>
      </c>
      <c r="P34" s="20">
        <v>5978</v>
      </c>
      <c r="Q34" s="20">
        <v>1257</v>
      </c>
    </row>
    <row r="35" spans="2:17" ht="13.5">
      <c r="B35" s="18">
        <v>19</v>
      </c>
      <c r="C35" s="19" t="s">
        <v>15</v>
      </c>
      <c r="D35" s="20">
        <v>8535</v>
      </c>
      <c r="E35" s="20">
        <v>7351</v>
      </c>
      <c r="F35" s="20">
        <v>12853</v>
      </c>
      <c r="G35" s="21">
        <v>1.748469595973337</v>
      </c>
      <c r="H35" s="22">
        <f t="shared" si="0"/>
        <v>29</v>
      </c>
      <c r="I35" s="21">
        <v>39.5184328662767</v>
      </c>
      <c r="J35" s="20">
        <v>1547</v>
      </c>
      <c r="K35" s="20">
        <v>1016</v>
      </c>
      <c r="L35" s="20">
        <v>253</v>
      </c>
      <c r="M35" s="20">
        <v>89</v>
      </c>
      <c r="N35" s="20">
        <v>2905</v>
      </c>
      <c r="O35" s="20">
        <v>139</v>
      </c>
      <c r="P35" s="20">
        <v>724</v>
      </c>
      <c r="Q35" s="20">
        <v>160</v>
      </c>
    </row>
    <row r="36" spans="2:17" ht="13.5">
      <c r="B36" s="18">
        <v>30</v>
      </c>
      <c r="C36" s="19" t="s">
        <v>27</v>
      </c>
      <c r="D36" s="23">
        <v>9751</v>
      </c>
      <c r="E36" s="23">
        <v>8543</v>
      </c>
      <c r="F36" s="23">
        <v>14997</v>
      </c>
      <c r="G36" s="21">
        <v>1.7554723165164463</v>
      </c>
      <c r="H36" s="22">
        <f t="shared" si="0"/>
        <v>30</v>
      </c>
      <c r="I36" s="21">
        <v>39.77525459440477</v>
      </c>
      <c r="J36" s="23">
        <v>1916</v>
      </c>
      <c r="K36" s="23">
        <v>1164</v>
      </c>
      <c r="L36" s="23">
        <v>308</v>
      </c>
      <c r="M36" s="23">
        <v>10</v>
      </c>
      <c r="N36" s="20">
        <v>3398</v>
      </c>
      <c r="O36" s="23">
        <v>85</v>
      </c>
      <c r="P36" s="23">
        <v>869</v>
      </c>
      <c r="Q36" s="23">
        <v>30</v>
      </c>
    </row>
    <row r="37" spans="2:17" ht="13.5">
      <c r="B37" s="18">
        <v>38</v>
      </c>
      <c r="C37" s="19" t="s">
        <v>25</v>
      </c>
      <c r="D37" s="20">
        <v>13158</v>
      </c>
      <c r="E37" s="20">
        <v>10567</v>
      </c>
      <c r="F37" s="20">
        <v>18614</v>
      </c>
      <c r="G37" s="21">
        <v>1.7615217185577743</v>
      </c>
      <c r="H37" s="22">
        <f t="shared" si="0"/>
        <v>31</v>
      </c>
      <c r="I37" s="21">
        <v>32.213494842433995</v>
      </c>
      <c r="J37" s="20">
        <v>1984</v>
      </c>
      <c r="K37" s="20">
        <v>1075</v>
      </c>
      <c r="L37" s="20">
        <v>335</v>
      </c>
      <c r="M37" s="20">
        <v>10</v>
      </c>
      <c r="N37" s="20">
        <v>3404</v>
      </c>
      <c r="O37" s="20">
        <v>36</v>
      </c>
      <c r="P37" s="20">
        <v>1715</v>
      </c>
      <c r="Q37" s="20">
        <v>375</v>
      </c>
    </row>
    <row r="38" spans="2:17" ht="13.5">
      <c r="B38" s="18">
        <v>8</v>
      </c>
      <c r="C38" s="19" t="s">
        <v>34</v>
      </c>
      <c r="D38" s="23">
        <v>28775</v>
      </c>
      <c r="E38" s="23">
        <v>25131</v>
      </c>
      <c r="F38" s="23">
        <v>44647</v>
      </c>
      <c r="G38" s="21">
        <v>1.7765707691695516</v>
      </c>
      <c r="H38" s="22">
        <f t="shared" si="0"/>
        <v>32</v>
      </c>
      <c r="I38" s="21">
        <v>38.1878954279575</v>
      </c>
      <c r="J38" s="23">
        <v>5392</v>
      </c>
      <c r="K38" s="23">
        <v>3491</v>
      </c>
      <c r="L38" s="23">
        <v>658</v>
      </c>
      <c r="M38" s="23">
        <v>56</v>
      </c>
      <c r="N38" s="20">
        <v>9597</v>
      </c>
      <c r="O38" s="23">
        <v>315</v>
      </c>
      <c r="P38" s="23">
        <v>2804</v>
      </c>
      <c r="Q38" s="23">
        <v>241</v>
      </c>
    </row>
    <row r="39" spans="2:17" ht="13.5">
      <c r="B39" s="18">
        <v>43</v>
      </c>
      <c r="C39" s="19" t="s">
        <v>33</v>
      </c>
      <c r="D39" s="23">
        <v>17473</v>
      </c>
      <c r="E39" s="23">
        <v>16255</v>
      </c>
      <c r="F39" s="23">
        <v>29486</v>
      </c>
      <c r="G39" s="21">
        <v>1.8139649338665027</v>
      </c>
      <c r="H39" s="22">
        <f t="shared" si="0"/>
        <v>33</v>
      </c>
      <c r="I39" s="21">
        <v>40.3445093817287</v>
      </c>
      <c r="J39" s="23">
        <v>3732</v>
      </c>
      <c r="K39" s="23">
        <v>2233</v>
      </c>
      <c r="L39" s="23">
        <v>553</v>
      </c>
      <c r="M39" s="23">
        <v>40</v>
      </c>
      <c r="N39" s="20">
        <v>6558</v>
      </c>
      <c r="O39" s="23">
        <v>1511</v>
      </c>
      <c r="P39" s="23">
        <v>2933</v>
      </c>
      <c r="Q39" s="23">
        <v>850</v>
      </c>
    </row>
    <row r="40" spans="2:17" ht="13.5">
      <c r="B40" s="18">
        <v>36</v>
      </c>
      <c r="C40" s="19" t="s">
        <v>35</v>
      </c>
      <c r="D40" s="20">
        <v>7180</v>
      </c>
      <c r="E40" s="20">
        <v>6293</v>
      </c>
      <c r="F40" s="20">
        <v>11924</v>
      </c>
      <c r="G40" s="21">
        <v>1.8948037501986335</v>
      </c>
      <c r="H40" s="22">
        <f t="shared" si="0"/>
        <v>34</v>
      </c>
      <c r="I40" s="21">
        <v>41.56999841093278</v>
      </c>
      <c r="J40" s="20">
        <v>1433</v>
      </c>
      <c r="K40" s="20">
        <v>896</v>
      </c>
      <c r="L40" s="20">
        <v>284</v>
      </c>
      <c r="M40" s="20">
        <v>3</v>
      </c>
      <c r="N40" s="20">
        <v>2616</v>
      </c>
      <c r="O40" s="20">
        <v>170</v>
      </c>
      <c r="P40" s="20">
        <v>1339</v>
      </c>
      <c r="Q40" s="20">
        <v>365</v>
      </c>
    </row>
    <row r="41" spans="2:17" ht="13.5">
      <c r="B41" s="18">
        <v>9</v>
      </c>
      <c r="C41" s="19" t="s">
        <v>23</v>
      </c>
      <c r="D41" s="20">
        <v>19310</v>
      </c>
      <c r="E41" s="20">
        <v>17710</v>
      </c>
      <c r="F41" s="20">
        <v>34387</v>
      </c>
      <c r="G41" s="21">
        <v>1.9416713721061547</v>
      </c>
      <c r="H41" s="22">
        <f t="shared" si="0"/>
        <v>35</v>
      </c>
      <c r="I41" s="21">
        <v>33.85093167701863</v>
      </c>
      <c r="J41" s="20">
        <v>3518</v>
      </c>
      <c r="K41" s="20">
        <v>1905</v>
      </c>
      <c r="L41" s="20">
        <v>569</v>
      </c>
      <c r="M41" s="20">
        <v>3</v>
      </c>
      <c r="N41" s="20">
        <v>5995</v>
      </c>
      <c r="O41" s="20">
        <v>374</v>
      </c>
      <c r="P41" s="20">
        <v>2116</v>
      </c>
      <c r="Q41" s="20">
        <v>632</v>
      </c>
    </row>
    <row r="42" spans="2:17" ht="13.5">
      <c r="B42" s="18">
        <v>46</v>
      </c>
      <c r="C42" s="19" t="s">
        <v>40</v>
      </c>
      <c r="D42" s="20">
        <v>16018</v>
      </c>
      <c r="E42" s="20">
        <v>14175</v>
      </c>
      <c r="F42" s="20">
        <v>28021</v>
      </c>
      <c r="G42" s="21">
        <v>1.9767901234567902</v>
      </c>
      <c r="H42" s="22">
        <f t="shared" si="0"/>
        <v>36</v>
      </c>
      <c r="I42" s="21">
        <v>43.17460317460318</v>
      </c>
      <c r="J42" s="20">
        <v>3310</v>
      </c>
      <c r="K42" s="20">
        <v>2206</v>
      </c>
      <c r="L42" s="20">
        <v>604</v>
      </c>
      <c r="M42" s="20">
        <v>0</v>
      </c>
      <c r="N42" s="20">
        <v>6120</v>
      </c>
      <c r="O42" s="20">
        <v>127</v>
      </c>
      <c r="P42" s="20">
        <v>1452</v>
      </c>
      <c r="Q42" s="20">
        <v>26</v>
      </c>
    </row>
    <row r="43" spans="2:17" ht="13.5">
      <c r="B43" s="18">
        <v>3</v>
      </c>
      <c r="C43" s="19" t="s">
        <v>41</v>
      </c>
      <c r="D43" s="20">
        <v>12778</v>
      </c>
      <c r="E43" s="20">
        <v>11949</v>
      </c>
      <c r="F43" s="20">
        <v>24314</v>
      </c>
      <c r="G43" s="21">
        <v>2.0348146288392335</v>
      </c>
      <c r="H43" s="22">
        <f t="shared" si="0"/>
        <v>37</v>
      </c>
      <c r="I43" s="21">
        <v>42.72324043853042</v>
      </c>
      <c r="J43" s="20">
        <v>2664</v>
      </c>
      <c r="K43" s="20">
        <v>1941</v>
      </c>
      <c r="L43" s="20">
        <v>477</v>
      </c>
      <c r="M43" s="20">
        <v>23</v>
      </c>
      <c r="N43" s="20">
        <v>5105</v>
      </c>
      <c r="O43" s="20">
        <v>104</v>
      </c>
      <c r="P43" s="20">
        <v>1130</v>
      </c>
      <c r="Q43" s="20">
        <v>238</v>
      </c>
    </row>
    <row r="44" spans="2:17" ht="13.5">
      <c r="B44" s="18">
        <v>44</v>
      </c>
      <c r="C44" s="19" t="s">
        <v>37</v>
      </c>
      <c r="D44" s="20">
        <v>10659</v>
      </c>
      <c r="E44" s="20">
        <v>8840</v>
      </c>
      <c r="F44" s="20">
        <v>18741</v>
      </c>
      <c r="G44" s="21">
        <v>2.120022624434389</v>
      </c>
      <c r="H44" s="22">
        <f t="shared" si="0"/>
        <v>38</v>
      </c>
      <c r="I44" s="21">
        <v>42.68099547511312</v>
      </c>
      <c r="J44" s="20">
        <v>2081</v>
      </c>
      <c r="K44" s="20">
        <v>1328</v>
      </c>
      <c r="L44" s="20">
        <v>364</v>
      </c>
      <c r="M44" s="20">
        <v>0</v>
      </c>
      <c r="N44" s="20">
        <v>3773</v>
      </c>
      <c r="O44" s="20">
        <v>122</v>
      </c>
      <c r="P44" s="20">
        <v>1018</v>
      </c>
      <c r="Q44" s="20">
        <v>241</v>
      </c>
    </row>
    <row r="45" spans="2:17" ht="13.5">
      <c r="B45" s="18">
        <v>42</v>
      </c>
      <c r="C45" s="19" t="s">
        <v>42</v>
      </c>
      <c r="D45" s="20">
        <v>14605</v>
      </c>
      <c r="E45" s="20">
        <v>13063</v>
      </c>
      <c r="F45" s="20">
        <v>27774</v>
      </c>
      <c r="G45" s="21">
        <v>2.1261578504172087</v>
      </c>
      <c r="H45" s="22">
        <f t="shared" si="0"/>
        <v>39</v>
      </c>
      <c r="I45" s="21">
        <v>46.41353441016612</v>
      </c>
      <c r="J45" s="20">
        <v>3340</v>
      </c>
      <c r="K45" s="20">
        <v>2056</v>
      </c>
      <c r="L45" s="20">
        <v>667</v>
      </c>
      <c r="M45" s="20">
        <v>0</v>
      </c>
      <c r="N45" s="20">
        <v>6063</v>
      </c>
      <c r="O45" s="20">
        <v>195</v>
      </c>
      <c r="P45" s="20">
        <v>1780</v>
      </c>
      <c r="Q45" s="20">
        <v>599</v>
      </c>
    </row>
    <row r="46" spans="2:17" ht="13.5">
      <c r="B46" s="18">
        <v>6</v>
      </c>
      <c r="C46" s="19" t="s">
        <v>43</v>
      </c>
      <c r="D46" s="20">
        <v>10994</v>
      </c>
      <c r="E46" s="20">
        <v>10710</v>
      </c>
      <c r="F46" s="20">
        <v>23598</v>
      </c>
      <c r="G46" s="21">
        <v>2.2033613445378153</v>
      </c>
      <c r="H46" s="22">
        <f t="shared" si="0"/>
        <v>40</v>
      </c>
      <c r="I46" s="21">
        <v>45.676937441643325</v>
      </c>
      <c r="J46" s="20">
        <v>2616</v>
      </c>
      <c r="K46" s="20">
        <v>1844</v>
      </c>
      <c r="L46" s="20">
        <v>429</v>
      </c>
      <c r="M46" s="20">
        <v>3</v>
      </c>
      <c r="N46" s="20">
        <v>4892</v>
      </c>
      <c r="O46" s="20">
        <v>58</v>
      </c>
      <c r="P46" s="20">
        <v>1007</v>
      </c>
      <c r="Q46" s="20">
        <v>183</v>
      </c>
    </row>
    <row r="47" spans="2:17" ht="13.5">
      <c r="B47" s="18">
        <v>7</v>
      </c>
      <c r="C47" s="19" t="s">
        <v>39</v>
      </c>
      <c r="D47" s="20">
        <v>20528</v>
      </c>
      <c r="E47" s="20">
        <v>18927</v>
      </c>
      <c r="F47" s="20">
        <v>43017</v>
      </c>
      <c r="G47" s="21">
        <v>2.2727849104453957</v>
      </c>
      <c r="H47" s="22">
        <f t="shared" si="0"/>
        <v>41</v>
      </c>
      <c r="I47" s="21">
        <v>44.946372906429964</v>
      </c>
      <c r="J47" s="20">
        <v>4476</v>
      </c>
      <c r="K47" s="20">
        <v>3303</v>
      </c>
      <c r="L47" s="20">
        <v>726</v>
      </c>
      <c r="M47" s="20">
        <v>2</v>
      </c>
      <c r="N47" s="20">
        <v>8507</v>
      </c>
      <c r="O47" s="20">
        <v>273</v>
      </c>
      <c r="P47" s="20">
        <v>2651</v>
      </c>
      <c r="Q47" s="20">
        <v>487</v>
      </c>
    </row>
    <row r="48" spans="2:17" ht="13.5">
      <c r="B48" s="18">
        <v>41</v>
      </c>
      <c r="C48" s="19" t="s">
        <v>45</v>
      </c>
      <c r="D48" s="20">
        <v>8660</v>
      </c>
      <c r="E48" s="20">
        <v>8021</v>
      </c>
      <c r="F48" s="20">
        <v>18635</v>
      </c>
      <c r="G48" s="21">
        <v>2.32327639945144</v>
      </c>
      <c r="H48" s="22">
        <f t="shared" si="0"/>
        <v>42</v>
      </c>
      <c r="I48" s="21">
        <v>48.086273531978556</v>
      </c>
      <c r="J48" s="20">
        <v>2110</v>
      </c>
      <c r="K48" s="20">
        <v>1328</v>
      </c>
      <c r="L48" s="20">
        <v>419</v>
      </c>
      <c r="M48" s="20">
        <v>0</v>
      </c>
      <c r="N48" s="20">
        <v>3857</v>
      </c>
      <c r="O48" s="20">
        <v>92</v>
      </c>
      <c r="P48" s="20">
        <v>1423</v>
      </c>
      <c r="Q48" s="20">
        <v>198</v>
      </c>
    </row>
    <row r="49" spans="2:17" ht="13.5">
      <c r="B49" s="18">
        <v>4</v>
      </c>
      <c r="C49" s="19" t="s">
        <v>21</v>
      </c>
      <c r="D49" s="20">
        <v>22123</v>
      </c>
      <c r="E49" s="20">
        <v>19550</v>
      </c>
      <c r="F49" s="20">
        <v>45553</v>
      </c>
      <c r="G49" s="21">
        <v>2.330076726342711</v>
      </c>
      <c r="H49" s="22">
        <f t="shared" si="0"/>
        <v>43</v>
      </c>
      <c r="I49" s="21">
        <v>47.82097186700767</v>
      </c>
      <c r="J49" s="20">
        <v>4873</v>
      </c>
      <c r="K49" s="20">
        <v>3501</v>
      </c>
      <c r="L49" s="20">
        <v>938</v>
      </c>
      <c r="M49" s="20">
        <v>37</v>
      </c>
      <c r="N49" s="20">
        <v>9349</v>
      </c>
      <c r="O49" s="20">
        <v>200</v>
      </c>
      <c r="P49" s="20">
        <v>2382</v>
      </c>
      <c r="Q49" s="20">
        <v>1224</v>
      </c>
    </row>
    <row r="50" spans="2:17" ht="13.5">
      <c r="B50" s="18">
        <v>47</v>
      </c>
      <c r="C50" s="19" t="s">
        <v>38</v>
      </c>
      <c r="D50" s="20">
        <v>17084</v>
      </c>
      <c r="E50" s="20">
        <v>13093</v>
      </c>
      <c r="F50" s="20">
        <v>31273</v>
      </c>
      <c r="G50" s="21">
        <v>2.3885282211868937</v>
      </c>
      <c r="H50" s="22">
        <f t="shared" si="0"/>
        <v>44</v>
      </c>
      <c r="I50" s="21">
        <v>50.194760559077366</v>
      </c>
      <c r="J50" s="20">
        <v>3486</v>
      </c>
      <c r="K50" s="20">
        <v>2498</v>
      </c>
      <c r="L50" s="20">
        <v>587</v>
      </c>
      <c r="M50" s="20">
        <v>1</v>
      </c>
      <c r="N50" s="20">
        <v>6572</v>
      </c>
      <c r="O50" s="20">
        <v>245</v>
      </c>
      <c r="P50" s="20">
        <v>1124</v>
      </c>
      <c r="Q50" s="20">
        <v>199</v>
      </c>
    </row>
    <row r="51" spans="2:17" ht="13.5">
      <c r="B51" s="18">
        <v>45</v>
      </c>
      <c r="C51" s="19" t="s">
        <v>36</v>
      </c>
      <c r="D51" s="20">
        <v>11265</v>
      </c>
      <c r="E51" s="20">
        <v>9494</v>
      </c>
      <c r="F51" s="34">
        <v>22686</v>
      </c>
      <c r="G51" s="21">
        <v>2.389509163682326</v>
      </c>
      <c r="H51" s="22">
        <f t="shared" si="0"/>
        <v>45</v>
      </c>
      <c r="I51" s="21">
        <v>48.588582262481566</v>
      </c>
      <c r="J51" s="20">
        <v>2431</v>
      </c>
      <c r="K51" s="20">
        <v>1683</v>
      </c>
      <c r="L51" s="20">
        <v>461</v>
      </c>
      <c r="M51" s="20">
        <v>38</v>
      </c>
      <c r="N51" s="20">
        <v>4613</v>
      </c>
      <c r="O51" s="20">
        <v>227</v>
      </c>
      <c r="P51" s="20">
        <v>1019</v>
      </c>
      <c r="Q51" s="20">
        <v>256</v>
      </c>
    </row>
    <row r="52" spans="2:17" ht="13.5">
      <c r="B52" s="18">
        <v>2</v>
      </c>
      <c r="C52" s="19" t="s">
        <v>44</v>
      </c>
      <c r="D52" s="20">
        <v>12614</v>
      </c>
      <c r="E52" s="20">
        <v>11659</v>
      </c>
      <c r="F52" s="20">
        <v>28056</v>
      </c>
      <c r="G52" s="21">
        <v>2.406381336306716</v>
      </c>
      <c r="H52" s="22">
        <f t="shared" si="0"/>
        <v>46</v>
      </c>
      <c r="I52" s="21">
        <v>48.606226949138005</v>
      </c>
      <c r="J52" s="20">
        <v>2964</v>
      </c>
      <c r="K52" s="20">
        <v>2110</v>
      </c>
      <c r="L52" s="20">
        <v>550</v>
      </c>
      <c r="M52" s="20">
        <v>43</v>
      </c>
      <c r="N52" s="20">
        <v>5667</v>
      </c>
      <c r="O52" s="20">
        <v>71</v>
      </c>
      <c r="P52" s="20">
        <v>1220</v>
      </c>
      <c r="Q52" s="20">
        <v>827</v>
      </c>
    </row>
    <row r="53" spans="2:17" ht="13.5">
      <c r="B53" s="18">
        <v>5</v>
      </c>
      <c r="C53" s="19" t="s">
        <v>46</v>
      </c>
      <c r="D53" s="20">
        <v>9383</v>
      </c>
      <c r="E53" s="20">
        <v>8772</v>
      </c>
      <c r="F53" s="20">
        <v>21724</v>
      </c>
      <c r="G53" s="21">
        <v>2.476516187870497</v>
      </c>
      <c r="H53" s="22">
        <f t="shared" si="0"/>
        <v>47</v>
      </c>
      <c r="I53" s="21">
        <v>47.811217510259915</v>
      </c>
      <c r="J53" s="20">
        <v>2215</v>
      </c>
      <c r="K53" s="20">
        <v>1488</v>
      </c>
      <c r="L53" s="20">
        <v>445</v>
      </c>
      <c r="M53" s="20">
        <v>46</v>
      </c>
      <c r="N53" s="20">
        <v>4194</v>
      </c>
      <c r="O53" s="20">
        <v>67</v>
      </c>
      <c r="P53" s="20">
        <v>973</v>
      </c>
      <c r="Q53" s="20">
        <v>107</v>
      </c>
    </row>
    <row r="54" spans="2:17" ht="13.5">
      <c r="B54" s="18"/>
      <c r="C54" s="24"/>
      <c r="D54" s="20"/>
      <c r="E54" s="20"/>
      <c r="F54" s="20"/>
      <c r="G54" s="21"/>
      <c r="H54" s="21"/>
      <c r="I54" s="21"/>
      <c r="J54" s="20"/>
      <c r="K54" s="20"/>
      <c r="L54" s="20"/>
      <c r="M54" s="20"/>
      <c r="N54" s="20"/>
      <c r="O54" s="20"/>
      <c r="P54" s="25"/>
      <c r="Q54" s="25"/>
    </row>
    <row r="55" spans="4:17" s="3" customFormat="1" ht="13.5">
      <c r="D55" s="30"/>
      <c r="E55" s="30"/>
      <c r="F55" s="30"/>
      <c r="G55" s="31"/>
      <c r="H55" s="31"/>
      <c r="I55" s="31"/>
      <c r="J55" s="30"/>
      <c r="K55" s="30"/>
      <c r="L55" s="30"/>
      <c r="M55" s="30"/>
      <c r="N55" s="30"/>
      <c r="O55" s="30"/>
      <c r="P55" s="30"/>
      <c r="Q55" s="30"/>
    </row>
  </sheetData>
  <mergeCells count="4">
    <mergeCell ref="H5:H6"/>
    <mergeCell ref="G5:G6"/>
    <mergeCell ref="I5:I6"/>
    <mergeCell ref="J5:N5"/>
  </mergeCells>
  <printOptions/>
  <pageMargins left="0.7874015748031497" right="0.1968503937007874" top="0.984251968503937" bottom="0.7874015748031497" header="0.4724409448818898" footer="0.3149606299212598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6"/>
  <sheetViews>
    <sheetView workbookViewId="0" topLeftCell="A91">
      <selection activeCell="C114" sqref="C114"/>
    </sheetView>
  </sheetViews>
  <sheetFormatPr defaultColWidth="8.796875" defaultRowHeight="14.25"/>
  <cols>
    <col min="1" max="1" width="0.8984375" style="1" customWidth="1"/>
    <col min="2" max="2" width="4" style="1" customWidth="1"/>
    <col min="3" max="3" width="9.69921875" style="1" customWidth="1"/>
    <col min="4" max="4" width="10.5" style="1" customWidth="1"/>
    <col min="5" max="5" width="10.59765625" style="1" customWidth="1"/>
    <col min="6" max="6" width="10.3984375" style="1" customWidth="1"/>
    <col min="7" max="7" width="9.09765625" style="1" customWidth="1"/>
    <col min="8" max="8" width="8.5" style="1" customWidth="1"/>
    <col min="9" max="9" width="8" style="1" customWidth="1"/>
    <col min="10" max="10" width="8.19921875" style="1" customWidth="1"/>
    <col min="11" max="11" width="6.8984375" style="1" customWidth="1"/>
    <col min="12" max="17" width="7.59765625" style="1" customWidth="1"/>
    <col min="18" max="18" width="10.19921875" style="1" customWidth="1"/>
    <col min="19" max="22" width="7.59765625" style="1" customWidth="1"/>
    <col min="23" max="23" width="9" style="1" customWidth="1"/>
    <col min="24" max="24" width="15.3984375" style="1" customWidth="1"/>
    <col min="25" max="25" width="14.3984375" style="1" customWidth="1"/>
    <col min="26" max="26" width="10.3984375" style="1" customWidth="1"/>
    <col min="27" max="27" width="7.3984375" style="1" customWidth="1"/>
    <col min="28" max="28" width="9" style="1" customWidth="1"/>
    <col min="29" max="29" width="10.3984375" style="1" customWidth="1"/>
    <col min="30" max="30" width="3.3984375" style="1" customWidth="1"/>
    <col min="31" max="31" width="13.3984375" style="1" customWidth="1"/>
    <col min="32" max="32" width="10.3984375" style="1" customWidth="1"/>
    <col min="33" max="33" width="14.3984375" style="1" customWidth="1"/>
    <col min="34" max="16384" width="9" style="1" customWidth="1"/>
  </cols>
  <sheetData>
    <row r="1" ht="18.75">
      <c r="B1" s="2" t="s">
        <v>205</v>
      </c>
    </row>
    <row r="2" ht="18.75">
      <c r="B2" s="2"/>
    </row>
    <row r="3" spans="1:5" ht="14.25">
      <c r="A3" s="3"/>
      <c r="B3" s="4" t="s">
        <v>207</v>
      </c>
      <c r="C3" s="3"/>
      <c r="D3" s="3"/>
      <c r="E3" s="3"/>
    </row>
    <row r="4" spans="1:5" ht="13.5">
      <c r="A4" s="3"/>
      <c r="B4" s="3"/>
      <c r="C4" s="3"/>
      <c r="D4" s="3"/>
      <c r="E4" s="3"/>
    </row>
    <row r="5" spans="2:16" ht="13.5">
      <c r="B5" s="5"/>
      <c r="C5" s="6"/>
      <c r="D5" s="7" t="s">
        <v>47</v>
      </c>
      <c r="E5" s="7" t="s">
        <v>48</v>
      </c>
      <c r="F5" s="8" t="s">
        <v>49</v>
      </c>
      <c r="G5" s="94" t="s">
        <v>183</v>
      </c>
      <c r="H5" s="94" t="s">
        <v>185</v>
      </c>
      <c r="I5" s="96" t="s">
        <v>186</v>
      </c>
      <c r="J5" s="97"/>
      <c r="K5" s="97"/>
      <c r="L5" s="97"/>
      <c r="M5" s="98"/>
      <c r="N5" s="9" t="s">
        <v>50</v>
      </c>
      <c r="O5" s="9" t="s">
        <v>51</v>
      </c>
      <c r="P5" s="9" t="s">
        <v>52</v>
      </c>
    </row>
    <row r="6" spans="2:16" ht="13.5">
      <c r="B6" s="10"/>
      <c r="C6" s="11"/>
      <c r="D6" s="12" t="s">
        <v>53</v>
      </c>
      <c r="E6" s="12" t="s">
        <v>53</v>
      </c>
      <c r="F6" s="13" t="s">
        <v>54</v>
      </c>
      <c r="G6" s="95"/>
      <c r="H6" s="95"/>
      <c r="I6" s="14" t="s">
        <v>55</v>
      </c>
      <c r="J6" s="14" t="s">
        <v>56</v>
      </c>
      <c r="K6" s="14" t="s">
        <v>57</v>
      </c>
      <c r="L6" s="14" t="s">
        <v>58</v>
      </c>
      <c r="M6" s="15" t="s">
        <v>59</v>
      </c>
      <c r="N6" s="16" t="s">
        <v>60</v>
      </c>
      <c r="O6" s="17"/>
      <c r="P6" s="16" t="s">
        <v>61</v>
      </c>
    </row>
    <row r="7" spans="2:16" ht="13.5">
      <c r="B7" s="18">
        <v>1</v>
      </c>
      <c r="C7" s="24" t="s">
        <v>62</v>
      </c>
      <c r="D7" s="20">
        <f>D62+D118+D130+D160+D161</f>
        <v>47210</v>
      </c>
      <c r="E7" s="20">
        <f>E62+E118+E130+E160+E161</f>
        <v>41010</v>
      </c>
      <c r="F7" s="20">
        <f>F62+F118+F130+F160+F161</f>
        <v>67560</v>
      </c>
      <c r="G7" s="21">
        <f aca="true" t="shared" si="0" ref="G7:G53">F7/E7</f>
        <v>1.6474030724213606</v>
      </c>
      <c r="H7" s="21">
        <f aca="true" t="shared" si="1" ref="H7:H53">M7/E7*100</f>
        <v>34.85003657644477</v>
      </c>
      <c r="I7" s="20">
        <f>I62+I118+I130+I160+I161</f>
        <v>7754</v>
      </c>
      <c r="J7" s="20">
        <f>J62+J118+J130+J160+J161</f>
        <v>5046</v>
      </c>
      <c r="K7" s="20">
        <f>K62+K118+K130+K160+K161</f>
        <v>1435</v>
      </c>
      <c r="L7" s="20">
        <f>L62+L118+L130+L160+L161</f>
        <v>57</v>
      </c>
      <c r="M7" s="20">
        <f aca="true" t="shared" si="2" ref="M7:M53">SUM(I7:L7)</f>
        <v>14292</v>
      </c>
      <c r="N7" s="20">
        <f>N62+N118+N130+N160+N161</f>
        <v>878</v>
      </c>
      <c r="O7" s="20">
        <f>O62+O118+O130+O160+O161</f>
        <v>5978</v>
      </c>
      <c r="P7" s="20">
        <f>P62+P118+P130+P160+P161</f>
        <v>1257</v>
      </c>
    </row>
    <row r="8" spans="2:16" ht="13.5">
      <c r="B8" s="18">
        <v>2</v>
      </c>
      <c r="C8" s="24" t="s">
        <v>63</v>
      </c>
      <c r="D8" s="20">
        <f aca="true" t="shared" si="3" ref="D8:F9">D63</f>
        <v>12614</v>
      </c>
      <c r="E8" s="20">
        <f t="shared" si="3"/>
        <v>11659</v>
      </c>
      <c r="F8" s="20">
        <f t="shared" si="3"/>
        <v>28056</v>
      </c>
      <c r="G8" s="21">
        <f t="shared" si="0"/>
        <v>2.406381336306716</v>
      </c>
      <c r="H8" s="21">
        <f t="shared" si="1"/>
        <v>48.606226949138005</v>
      </c>
      <c r="I8" s="20">
        <f aca="true" t="shared" si="4" ref="I8:L9">I63</f>
        <v>2964</v>
      </c>
      <c r="J8" s="20">
        <f t="shared" si="4"/>
        <v>2110</v>
      </c>
      <c r="K8" s="20">
        <f t="shared" si="4"/>
        <v>550</v>
      </c>
      <c r="L8" s="20">
        <f t="shared" si="4"/>
        <v>43</v>
      </c>
      <c r="M8" s="20">
        <f t="shared" si="2"/>
        <v>5667</v>
      </c>
      <c r="N8" s="20">
        <f aca="true" t="shared" si="5" ref="N8:P9">N63</f>
        <v>71</v>
      </c>
      <c r="O8" s="20">
        <f t="shared" si="5"/>
        <v>1220</v>
      </c>
      <c r="P8" s="20">
        <f t="shared" si="5"/>
        <v>827</v>
      </c>
    </row>
    <row r="9" spans="2:16" ht="13.5">
      <c r="B9" s="18">
        <v>3</v>
      </c>
      <c r="C9" s="24" t="s">
        <v>64</v>
      </c>
      <c r="D9" s="20">
        <f t="shared" si="3"/>
        <v>12778</v>
      </c>
      <c r="E9" s="20">
        <f t="shared" si="3"/>
        <v>11949</v>
      </c>
      <c r="F9" s="20">
        <f t="shared" si="3"/>
        <v>24314</v>
      </c>
      <c r="G9" s="21">
        <f t="shared" si="0"/>
        <v>2.0348146288392335</v>
      </c>
      <c r="H9" s="21">
        <f t="shared" si="1"/>
        <v>42.72324043853042</v>
      </c>
      <c r="I9" s="20">
        <f t="shared" si="4"/>
        <v>2664</v>
      </c>
      <c r="J9" s="20">
        <f t="shared" si="4"/>
        <v>1941</v>
      </c>
      <c r="K9" s="20">
        <f t="shared" si="4"/>
        <v>477</v>
      </c>
      <c r="L9" s="20">
        <f t="shared" si="4"/>
        <v>23</v>
      </c>
      <c r="M9" s="20">
        <f t="shared" si="2"/>
        <v>5105</v>
      </c>
      <c r="N9" s="20">
        <f t="shared" si="5"/>
        <v>104</v>
      </c>
      <c r="O9" s="20">
        <f t="shared" si="5"/>
        <v>1130</v>
      </c>
      <c r="P9" s="20">
        <f t="shared" si="5"/>
        <v>238</v>
      </c>
    </row>
    <row r="10" spans="2:16" ht="13.5">
      <c r="B10" s="18">
        <v>4</v>
      </c>
      <c r="C10" s="24" t="s">
        <v>65</v>
      </c>
      <c r="D10" s="20">
        <f>D65+D119</f>
        <v>22123</v>
      </c>
      <c r="E10" s="20">
        <f>E65+E119</f>
        <v>19550</v>
      </c>
      <c r="F10" s="20">
        <f>F65+F119</f>
        <v>45553</v>
      </c>
      <c r="G10" s="21">
        <f t="shared" si="0"/>
        <v>2.330076726342711</v>
      </c>
      <c r="H10" s="21">
        <f t="shared" si="1"/>
        <v>47.82097186700767</v>
      </c>
      <c r="I10" s="20">
        <f>I65+I119</f>
        <v>4873</v>
      </c>
      <c r="J10" s="20">
        <f>J65+J119</f>
        <v>3501</v>
      </c>
      <c r="K10" s="20">
        <f>K65+K119</f>
        <v>938</v>
      </c>
      <c r="L10" s="20">
        <f>L65+L119</f>
        <v>37</v>
      </c>
      <c r="M10" s="20">
        <f t="shared" si="2"/>
        <v>9349</v>
      </c>
      <c r="N10" s="20">
        <f>N65+N119</f>
        <v>200</v>
      </c>
      <c r="O10" s="20">
        <f>O65+O119</f>
        <v>2382</v>
      </c>
      <c r="P10" s="20">
        <f>P65+P119</f>
        <v>1224</v>
      </c>
    </row>
    <row r="11" spans="2:16" ht="12.75" customHeight="1">
      <c r="B11" s="18">
        <v>5</v>
      </c>
      <c r="C11" s="24" t="s">
        <v>66</v>
      </c>
      <c r="D11" s="20">
        <f>D66+D131</f>
        <v>9383</v>
      </c>
      <c r="E11" s="20">
        <f>E66+E131</f>
        <v>8772</v>
      </c>
      <c r="F11" s="20">
        <f>F66+F131</f>
        <v>21724</v>
      </c>
      <c r="G11" s="21">
        <f t="shared" si="0"/>
        <v>2.476516187870497</v>
      </c>
      <c r="H11" s="21">
        <f t="shared" si="1"/>
        <v>47.811217510259915</v>
      </c>
      <c r="I11" s="20">
        <f>I66+I131</f>
        <v>2215</v>
      </c>
      <c r="J11" s="20">
        <f>J66+J131</f>
        <v>1488</v>
      </c>
      <c r="K11" s="20">
        <f>K66+K131</f>
        <v>445</v>
      </c>
      <c r="L11" s="20">
        <f>L66+L131</f>
        <v>46</v>
      </c>
      <c r="M11" s="20">
        <f t="shared" si="2"/>
        <v>4194</v>
      </c>
      <c r="N11" s="20">
        <f>N66+N131</f>
        <v>67</v>
      </c>
      <c r="O11" s="20">
        <f>O66+O131</f>
        <v>973</v>
      </c>
      <c r="P11" s="20">
        <f>P66+P131</f>
        <v>107</v>
      </c>
    </row>
    <row r="12" spans="2:16" ht="13.5">
      <c r="B12" s="18">
        <v>6</v>
      </c>
      <c r="C12" s="24" t="s">
        <v>67</v>
      </c>
      <c r="D12" s="20">
        <f>D67</f>
        <v>10994</v>
      </c>
      <c r="E12" s="20">
        <f>E67</f>
        <v>10710</v>
      </c>
      <c r="F12" s="20">
        <f>F67</f>
        <v>23598</v>
      </c>
      <c r="G12" s="21">
        <f t="shared" si="0"/>
        <v>2.2033613445378153</v>
      </c>
      <c r="H12" s="21">
        <f t="shared" si="1"/>
        <v>45.676937441643325</v>
      </c>
      <c r="I12" s="20">
        <f>I67</f>
        <v>2616</v>
      </c>
      <c r="J12" s="20">
        <f>J67</f>
        <v>1844</v>
      </c>
      <c r="K12" s="20">
        <f>K67</f>
        <v>429</v>
      </c>
      <c r="L12" s="20">
        <f>L67</f>
        <v>3</v>
      </c>
      <c r="M12" s="20">
        <f t="shared" si="2"/>
        <v>4892</v>
      </c>
      <c r="N12" s="20">
        <f>N67</f>
        <v>58</v>
      </c>
      <c r="O12" s="20">
        <f>O67</f>
        <v>1007</v>
      </c>
      <c r="P12" s="20">
        <f>P67</f>
        <v>183</v>
      </c>
    </row>
    <row r="13" spans="2:16" ht="13.5">
      <c r="B13" s="18">
        <v>7</v>
      </c>
      <c r="C13" s="24" t="s">
        <v>68</v>
      </c>
      <c r="D13" s="20">
        <f>D68+D132+D133</f>
        <v>20528</v>
      </c>
      <c r="E13" s="20">
        <f>E68+E132+E133</f>
        <v>18927</v>
      </c>
      <c r="F13" s="20">
        <f>F68+F132+F133</f>
        <v>43017</v>
      </c>
      <c r="G13" s="21">
        <f t="shared" si="0"/>
        <v>2.2727849104453957</v>
      </c>
      <c r="H13" s="21">
        <f t="shared" si="1"/>
        <v>44.946372906429964</v>
      </c>
      <c r="I13" s="20">
        <f>I68+I132+I133</f>
        <v>4476</v>
      </c>
      <c r="J13" s="20">
        <f>J68+J132+J133</f>
        <v>3303</v>
      </c>
      <c r="K13" s="20">
        <f>K68+K132+K133</f>
        <v>726</v>
      </c>
      <c r="L13" s="20">
        <f>L68+L132+L133</f>
        <v>2</v>
      </c>
      <c r="M13" s="20">
        <f t="shared" si="2"/>
        <v>8507</v>
      </c>
      <c r="N13" s="20">
        <f>N68+N132+N133</f>
        <v>273</v>
      </c>
      <c r="O13" s="20">
        <f>O68+O132+O133</f>
        <v>2651</v>
      </c>
      <c r="P13" s="20">
        <f>P68+P132+P133</f>
        <v>487</v>
      </c>
    </row>
    <row r="14" spans="2:16" ht="13.5">
      <c r="B14" s="18">
        <v>8</v>
      </c>
      <c r="C14" s="24" t="s">
        <v>69</v>
      </c>
      <c r="D14" s="23">
        <f>D69</f>
        <v>28775</v>
      </c>
      <c r="E14" s="23">
        <f>E69</f>
        <v>25131</v>
      </c>
      <c r="F14" s="23">
        <f>F69</f>
        <v>44647</v>
      </c>
      <c r="G14" s="21">
        <f t="shared" si="0"/>
        <v>1.7765707691695516</v>
      </c>
      <c r="H14" s="21">
        <f t="shared" si="1"/>
        <v>38.1878954279575</v>
      </c>
      <c r="I14" s="23">
        <f>I69</f>
        <v>5392</v>
      </c>
      <c r="J14" s="23">
        <f>J69</f>
        <v>3491</v>
      </c>
      <c r="K14" s="23">
        <f>K69</f>
        <v>658</v>
      </c>
      <c r="L14" s="23">
        <f>L69</f>
        <v>56</v>
      </c>
      <c r="M14" s="20">
        <f t="shared" si="2"/>
        <v>9597</v>
      </c>
      <c r="N14" s="23">
        <f>N69</f>
        <v>315</v>
      </c>
      <c r="O14" s="23">
        <f>O69</f>
        <v>2804</v>
      </c>
      <c r="P14" s="23">
        <f>P69</f>
        <v>241</v>
      </c>
    </row>
    <row r="15" spans="2:16" ht="13.5">
      <c r="B15" s="18">
        <v>9</v>
      </c>
      <c r="C15" s="24" t="s">
        <v>70</v>
      </c>
      <c r="D15" s="20">
        <f>D70+D134</f>
        <v>19310</v>
      </c>
      <c r="E15" s="20">
        <f>E70+E134</f>
        <v>17710</v>
      </c>
      <c r="F15" s="20">
        <f>F70+F134</f>
        <v>34387</v>
      </c>
      <c r="G15" s="21">
        <f t="shared" si="0"/>
        <v>1.9416713721061547</v>
      </c>
      <c r="H15" s="21">
        <f t="shared" si="1"/>
        <v>33.85093167701863</v>
      </c>
      <c r="I15" s="20">
        <f>I70+I134</f>
        <v>3518</v>
      </c>
      <c r="J15" s="20">
        <f>J70+J134</f>
        <v>1905</v>
      </c>
      <c r="K15" s="20">
        <f>K70+K134</f>
        <v>569</v>
      </c>
      <c r="L15" s="20">
        <f>L70+L134</f>
        <v>3</v>
      </c>
      <c r="M15" s="20">
        <f t="shared" si="2"/>
        <v>5995</v>
      </c>
      <c r="N15" s="20">
        <f>N70+N134</f>
        <v>374</v>
      </c>
      <c r="O15" s="20">
        <f>O70+O134</f>
        <v>2116</v>
      </c>
      <c r="P15" s="20">
        <f>P70+P134</f>
        <v>632</v>
      </c>
    </row>
    <row r="16" spans="2:16" ht="13.5">
      <c r="B16" s="18">
        <v>10</v>
      </c>
      <c r="C16" s="24" t="s">
        <v>71</v>
      </c>
      <c r="D16" s="20">
        <f>D71</f>
        <v>19586</v>
      </c>
      <c r="E16" s="20">
        <f>E71</f>
        <v>17617</v>
      </c>
      <c r="F16" s="20">
        <f>F71</f>
        <v>27838</v>
      </c>
      <c r="G16" s="21">
        <f t="shared" si="0"/>
        <v>1.5801782369302377</v>
      </c>
      <c r="H16" s="21">
        <f t="shared" si="1"/>
        <v>35.811999772946585</v>
      </c>
      <c r="I16" s="20">
        <f>I71</f>
        <v>3769</v>
      </c>
      <c r="J16" s="20">
        <f>J71</f>
        <v>2068</v>
      </c>
      <c r="K16" s="20">
        <f>K71</f>
        <v>385</v>
      </c>
      <c r="L16" s="20">
        <f>L71</f>
        <v>87</v>
      </c>
      <c r="M16" s="20">
        <f t="shared" si="2"/>
        <v>6309</v>
      </c>
      <c r="N16" s="20">
        <f>N71</f>
        <v>100</v>
      </c>
      <c r="O16" s="20">
        <f>O71</f>
        <v>1784</v>
      </c>
      <c r="P16" s="20">
        <f>P71</f>
        <v>297</v>
      </c>
    </row>
    <row r="17" spans="2:16" ht="13.5">
      <c r="B17" s="18">
        <v>11</v>
      </c>
      <c r="C17" s="24" t="s">
        <v>72</v>
      </c>
      <c r="D17" s="20">
        <f>D72+D162</f>
        <v>78224</v>
      </c>
      <c r="E17" s="20">
        <f>E72+E162</f>
        <v>63899</v>
      </c>
      <c r="F17" s="20">
        <f>F72+F162</f>
        <v>91327</v>
      </c>
      <c r="G17" s="21">
        <f t="shared" si="0"/>
        <v>1.429239894208047</v>
      </c>
      <c r="H17" s="21">
        <f t="shared" si="1"/>
        <v>28.59512668429866</v>
      </c>
      <c r="I17" s="20">
        <f>I72+I162</f>
        <v>11371</v>
      </c>
      <c r="J17" s="20">
        <f>J72+J162</f>
        <v>5727</v>
      </c>
      <c r="K17" s="20">
        <f>K72+K162</f>
        <v>1121</v>
      </c>
      <c r="L17" s="20">
        <f>L72+L162</f>
        <v>53</v>
      </c>
      <c r="M17" s="20">
        <f t="shared" si="2"/>
        <v>18272</v>
      </c>
      <c r="N17" s="20">
        <f>N72+N162</f>
        <v>756</v>
      </c>
      <c r="O17" s="20">
        <f>O72+O162</f>
        <v>6424</v>
      </c>
      <c r="P17" s="20">
        <f>P72+P162</f>
        <v>1585</v>
      </c>
    </row>
    <row r="18" spans="2:16" ht="13.5">
      <c r="B18" s="18">
        <v>12</v>
      </c>
      <c r="C18" s="24" t="s">
        <v>73</v>
      </c>
      <c r="D18" s="20">
        <f>D73+D120</f>
        <v>56020</v>
      </c>
      <c r="E18" s="20">
        <f>E73+E120</f>
        <v>47831</v>
      </c>
      <c r="F18" s="20">
        <f>F73+F120</f>
        <v>71662</v>
      </c>
      <c r="G18" s="21">
        <f t="shared" si="0"/>
        <v>1.4982333632999518</v>
      </c>
      <c r="H18" s="21">
        <f t="shared" si="1"/>
        <v>35.00658568710669</v>
      </c>
      <c r="I18" s="20">
        <f>I73+I120</f>
        <v>9899</v>
      </c>
      <c r="J18" s="20">
        <f>J73+J120</f>
        <v>5530</v>
      </c>
      <c r="K18" s="20">
        <f>K73+K120</f>
        <v>1273</v>
      </c>
      <c r="L18" s="20">
        <f>L73+L120</f>
        <v>42</v>
      </c>
      <c r="M18" s="20">
        <f t="shared" si="2"/>
        <v>16744</v>
      </c>
      <c r="N18" s="20">
        <f>N73+N120</f>
        <v>1271</v>
      </c>
      <c r="O18" s="20">
        <f>O73+O120</f>
        <v>6175</v>
      </c>
      <c r="P18" s="20">
        <f>P73+P120</f>
        <v>2953</v>
      </c>
    </row>
    <row r="19" spans="2:16" ht="13.5">
      <c r="B19" s="18">
        <v>13</v>
      </c>
      <c r="C19" s="24" t="s">
        <v>74</v>
      </c>
      <c r="D19" s="20">
        <f>SUM(D171:D193)+D74</f>
        <v>99590</v>
      </c>
      <c r="E19" s="20">
        <f>SUM(E171:E193)+E74</f>
        <v>86727</v>
      </c>
      <c r="F19" s="20">
        <f>SUM(F171:F193)+F74</f>
        <v>75775</v>
      </c>
      <c r="G19" s="21">
        <f t="shared" si="0"/>
        <v>0.8737186804570665</v>
      </c>
      <c r="H19" s="21">
        <f t="shared" si="1"/>
        <v>23.278794377760097</v>
      </c>
      <c r="I19" s="20">
        <f>SUM(I171:I193)+I74</f>
        <v>13432</v>
      </c>
      <c r="J19" s="20">
        <f>SUM(J171:J193)+J74</f>
        <v>5419</v>
      </c>
      <c r="K19" s="20">
        <f>SUM(K171:K193)+K74</f>
        <v>1338</v>
      </c>
      <c r="L19" s="20">
        <f>SUM(L171:L193)+L74</f>
        <v>0</v>
      </c>
      <c r="M19" s="20">
        <f t="shared" si="2"/>
        <v>20189</v>
      </c>
      <c r="N19" s="20">
        <f>SUM(N171:N193)+N74</f>
        <v>1675</v>
      </c>
      <c r="O19" s="20">
        <f>SUM(O171:O193)+O74</f>
        <v>11958</v>
      </c>
      <c r="P19" s="20">
        <f>SUM(P171:P193)+P74</f>
        <v>7228</v>
      </c>
    </row>
    <row r="20" spans="2:16" ht="13.5">
      <c r="B20" s="18">
        <v>14</v>
      </c>
      <c r="C20" s="24" t="s">
        <v>201</v>
      </c>
      <c r="D20" s="20">
        <f>D75+D121+D122+D135+D163</f>
        <v>82920</v>
      </c>
      <c r="E20" s="20">
        <f>E75+E121+E122+E135+E163</f>
        <v>74328</v>
      </c>
      <c r="F20" s="20">
        <f>F75+F121+F122+F135+F163</f>
        <v>69840</v>
      </c>
      <c r="G20" s="21">
        <f t="shared" si="0"/>
        <v>0.9396189861155957</v>
      </c>
      <c r="H20" s="21">
        <f t="shared" si="1"/>
        <v>24.192767194058767</v>
      </c>
      <c r="I20" s="20">
        <f>I75+I121+I122+I135+I163</f>
        <v>11735</v>
      </c>
      <c r="J20" s="20">
        <f>J75+J121+J122+J135+J163</f>
        <v>5036</v>
      </c>
      <c r="K20" s="20">
        <f>K75+K121+K122+K135+K163</f>
        <v>1211</v>
      </c>
      <c r="L20" s="20">
        <f>L75+L121+L122+L135+L163</f>
        <v>0</v>
      </c>
      <c r="M20" s="20">
        <f t="shared" si="2"/>
        <v>17982</v>
      </c>
      <c r="N20" s="20">
        <f>N75+N121+N122+N135+N163</f>
        <v>1850</v>
      </c>
      <c r="O20" s="20">
        <f>O75+O121+O122+O135+O163</f>
        <v>11823</v>
      </c>
      <c r="P20" s="20">
        <f>P75+P121+P122+P135+P163</f>
        <v>4173</v>
      </c>
    </row>
    <row r="21" spans="2:16" ht="13.5">
      <c r="B21" s="18">
        <v>15</v>
      </c>
      <c r="C21" s="24" t="s">
        <v>75</v>
      </c>
      <c r="D21" s="20">
        <f>D136+D76</f>
        <v>21980</v>
      </c>
      <c r="E21" s="20">
        <f>E136+E76</f>
        <v>20657</v>
      </c>
      <c r="F21" s="20">
        <f>F136+F76</f>
        <v>27900</v>
      </c>
      <c r="G21" s="21">
        <f t="shared" si="0"/>
        <v>1.350631747107518</v>
      </c>
      <c r="H21" s="21">
        <f t="shared" si="1"/>
        <v>33.233286537251296</v>
      </c>
      <c r="I21" s="20">
        <f>I136+I76</f>
        <v>4259</v>
      </c>
      <c r="J21" s="20">
        <f>J136+J76</f>
        <v>2088</v>
      </c>
      <c r="K21" s="20">
        <f>K136+K76</f>
        <v>478</v>
      </c>
      <c r="L21" s="20">
        <f>L136+L76</f>
        <v>40</v>
      </c>
      <c r="M21" s="20">
        <f t="shared" si="2"/>
        <v>6865</v>
      </c>
      <c r="N21" s="20">
        <f>N136+N76</f>
        <v>79</v>
      </c>
      <c r="O21" s="20">
        <f>O136+O76</f>
        <v>926</v>
      </c>
      <c r="P21" s="20">
        <f>P136+P76</f>
        <v>413</v>
      </c>
    </row>
    <row r="22" spans="2:16" ht="13.5">
      <c r="B22" s="18">
        <v>16</v>
      </c>
      <c r="C22" s="24" t="s">
        <v>76</v>
      </c>
      <c r="D22" s="20">
        <f>D77+D137</f>
        <v>9930</v>
      </c>
      <c r="E22" s="20">
        <f>E77+E137</f>
        <v>9373</v>
      </c>
      <c r="F22" s="20">
        <f>F77+F137</f>
        <v>14071</v>
      </c>
      <c r="G22" s="21">
        <f t="shared" si="0"/>
        <v>1.5012269284113944</v>
      </c>
      <c r="H22" s="21">
        <f t="shared" si="1"/>
        <v>36.487784060599594</v>
      </c>
      <c r="I22" s="20">
        <f>I77+I137</f>
        <v>2133</v>
      </c>
      <c r="J22" s="20">
        <f>J77+J137</f>
        <v>1045</v>
      </c>
      <c r="K22" s="20">
        <f>K77+K137</f>
        <v>242</v>
      </c>
      <c r="L22" s="20">
        <f>L77+L137</f>
        <v>0</v>
      </c>
      <c r="M22" s="20">
        <f t="shared" si="2"/>
        <v>3420</v>
      </c>
      <c r="N22" s="20">
        <f>N77+N137</f>
        <v>208</v>
      </c>
      <c r="O22" s="20">
        <f>O77+O137</f>
        <v>994</v>
      </c>
      <c r="P22" s="20">
        <f>P77+P137</f>
        <v>415</v>
      </c>
    </row>
    <row r="23" spans="2:16" ht="13.5">
      <c r="B23" s="18">
        <v>17</v>
      </c>
      <c r="C23" s="24" t="s">
        <v>77</v>
      </c>
      <c r="D23" s="23">
        <f>D138+D78</f>
        <v>11343</v>
      </c>
      <c r="E23" s="23">
        <f>E138+E78</f>
        <v>10737</v>
      </c>
      <c r="F23" s="23">
        <f>F138+F78</f>
        <v>13890</v>
      </c>
      <c r="G23" s="21">
        <f t="shared" si="0"/>
        <v>1.2936574462140262</v>
      </c>
      <c r="H23" s="21">
        <f t="shared" si="1"/>
        <v>33.72450405141101</v>
      </c>
      <c r="I23" s="23">
        <f>I138+I78</f>
        <v>2205</v>
      </c>
      <c r="J23" s="23">
        <f>J138+J78</f>
        <v>1108</v>
      </c>
      <c r="K23" s="23">
        <f>K138+K78</f>
        <v>292</v>
      </c>
      <c r="L23" s="23">
        <f>L138+L78</f>
        <v>16</v>
      </c>
      <c r="M23" s="20">
        <f t="shared" si="2"/>
        <v>3621</v>
      </c>
      <c r="N23" s="23">
        <f>N138+N78</f>
        <v>155</v>
      </c>
      <c r="O23" s="23">
        <f>O138+O78</f>
        <v>1213</v>
      </c>
      <c r="P23" s="23">
        <f>P138+P78</f>
        <v>870</v>
      </c>
    </row>
    <row r="24" spans="2:16" ht="13.5">
      <c r="B24" s="18">
        <v>18</v>
      </c>
      <c r="C24" s="24" t="s">
        <v>78</v>
      </c>
      <c r="D24" s="20">
        <f aca="true" t="shared" si="6" ref="D24:F25">D79</f>
        <v>8113</v>
      </c>
      <c r="E24" s="20">
        <f t="shared" si="6"/>
        <v>7695</v>
      </c>
      <c r="F24" s="20">
        <f t="shared" si="6"/>
        <v>8982</v>
      </c>
      <c r="G24" s="21">
        <f t="shared" si="0"/>
        <v>1.167251461988304</v>
      </c>
      <c r="H24" s="21">
        <f t="shared" si="1"/>
        <v>32.241715399610136</v>
      </c>
      <c r="I24" s="20">
        <f aca="true" t="shared" si="7" ref="I24:L25">I79</f>
        <v>1492</v>
      </c>
      <c r="J24" s="20">
        <f t="shared" si="7"/>
        <v>706</v>
      </c>
      <c r="K24" s="20">
        <f t="shared" si="7"/>
        <v>197</v>
      </c>
      <c r="L24" s="20">
        <f t="shared" si="7"/>
        <v>86</v>
      </c>
      <c r="M24" s="20">
        <f t="shared" si="2"/>
        <v>2481</v>
      </c>
      <c r="N24" s="20">
        <f aca="true" t="shared" si="8" ref="N24:P25">N79</f>
        <v>55</v>
      </c>
      <c r="O24" s="20">
        <f t="shared" si="8"/>
        <v>714</v>
      </c>
      <c r="P24" s="20">
        <f t="shared" si="8"/>
        <v>352</v>
      </c>
    </row>
    <row r="25" spans="2:16" ht="13.5">
      <c r="B25" s="18">
        <v>19</v>
      </c>
      <c r="C25" s="24" t="s">
        <v>79</v>
      </c>
      <c r="D25" s="20">
        <f t="shared" si="6"/>
        <v>8535</v>
      </c>
      <c r="E25" s="20">
        <f t="shared" si="6"/>
        <v>7351</v>
      </c>
      <c r="F25" s="20">
        <f t="shared" si="6"/>
        <v>12853</v>
      </c>
      <c r="G25" s="21">
        <f t="shared" si="0"/>
        <v>1.748469595973337</v>
      </c>
      <c r="H25" s="21">
        <f t="shared" si="1"/>
        <v>39.5184328662767</v>
      </c>
      <c r="I25" s="20">
        <f t="shared" si="7"/>
        <v>1547</v>
      </c>
      <c r="J25" s="20">
        <f t="shared" si="7"/>
        <v>1016</v>
      </c>
      <c r="K25" s="20">
        <f t="shared" si="7"/>
        <v>253</v>
      </c>
      <c r="L25" s="20">
        <f t="shared" si="7"/>
        <v>89</v>
      </c>
      <c r="M25" s="20">
        <f t="shared" si="2"/>
        <v>2905</v>
      </c>
      <c r="N25" s="20">
        <f t="shared" si="8"/>
        <v>139</v>
      </c>
      <c r="O25" s="20">
        <f t="shared" si="8"/>
        <v>724</v>
      </c>
      <c r="P25" s="20">
        <f t="shared" si="8"/>
        <v>160</v>
      </c>
    </row>
    <row r="26" spans="2:16" ht="13.5">
      <c r="B26" s="18">
        <v>20</v>
      </c>
      <c r="C26" s="24" t="s">
        <v>80</v>
      </c>
      <c r="D26" s="20">
        <f>D81+D139</f>
        <v>21398</v>
      </c>
      <c r="E26" s="20">
        <f>E81+E139</f>
        <v>19357</v>
      </c>
      <c r="F26" s="20">
        <f>F81+F139</f>
        <v>24713</v>
      </c>
      <c r="G26" s="21">
        <f t="shared" si="0"/>
        <v>1.2766957689724647</v>
      </c>
      <c r="H26" s="21">
        <f t="shared" si="1"/>
        <v>31.244511029601696</v>
      </c>
      <c r="I26" s="20">
        <f>I81+I139</f>
        <v>3764</v>
      </c>
      <c r="J26" s="20">
        <f>J81+J139</f>
        <v>1737</v>
      </c>
      <c r="K26" s="20">
        <f>K81+K139</f>
        <v>547</v>
      </c>
      <c r="L26" s="20">
        <f>L81+L139</f>
        <v>0</v>
      </c>
      <c r="M26" s="20">
        <f t="shared" si="2"/>
        <v>6048</v>
      </c>
      <c r="N26" s="20">
        <f>N81+N139</f>
        <v>166</v>
      </c>
      <c r="O26" s="20">
        <f>O81+O139</f>
        <v>1938</v>
      </c>
      <c r="P26" s="20">
        <f>P81+P139</f>
        <v>73</v>
      </c>
    </row>
    <row r="27" spans="2:16" ht="13.5">
      <c r="B27" s="18">
        <v>21</v>
      </c>
      <c r="C27" s="24" t="s">
        <v>81</v>
      </c>
      <c r="D27" s="20">
        <f>D140+D82</f>
        <v>20943</v>
      </c>
      <c r="E27" s="20">
        <f>E140+E82</f>
        <v>19398</v>
      </c>
      <c r="F27" s="20">
        <f>F140+F82</f>
        <v>18799</v>
      </c>
      <c r="G27" s="21">
        <f t="shared" si="0"/>
        <v>0.9691205278894731</v>
      </c>
      <c r="H27" s="21">
        <f t="shared" si="1"/>
        <v>25.157232704402517</v>
      </c>
      <c r="I27" s="20">
        <f>I140+I82</f>
        <v>3146</v>
      </c>
      <c r="J27" s="20">
        <f>J140+J82</f>
        <v>1417</v>
      </c>
      <c r="K27" s="20">
        <f>K140+K82</f>
        <v>317</v>
      </c>
      <c r="L27" s="20">
        <f>L140+L82</f>
        <v>0</v>
      </c>
      <c r="M27" s="20">
        <f t="shared" si="2"/>
        <v>4880</v>
      </c>
      <c r="N27" s="20">
        <f>N140+N82</f>
        <v>258</v>
      </c>
      <c r="O27" s="20">
        <f>O140+O82</f>
        <v>2246</v>
      </c>
      <c r="P27" s="20">
        <f>P140+P82</f>
        <v>398</v>
      </c>
    </row>
    <row r="28" spans="2:16" ht="13.5">
      <c r="B28" s="18">
        <v>22</v>
      </c>
      <c r="C28" s="24" t="s">
        <v>82</v>
      </c>
      <c r="D28" s="23">
        <f>D83+D141+D142</f>
        <v>36490</v>
      </c>
      <c r="E28" s="23">
        <f>E83+E141+E142</f>
        <v>31630</v>
      </c>
      <c r="F28" s="23">
        <f>F83+F141+F142</f>
        <v>31029</v>
      </c>
      <c r="G28" s="21">
        <f t="shared" si="0"/>
        <v>0.9809990515333544</v>
      </c>
      <c r="H28" s="21">
        <f t="shared" si="1"/>
        <v>24.98261144483086</v>
      </c>
      <c r="I28" s="23">
        <f>I83+I141+I142</f>
        <v>5066</v>
      </c>
      <c r="J28" s="23">
        <f>J83+J141+J142</f>
        <v>2236</v>
      </c>
      <c r="K28" s="23">
        <f>K83+K141+K142</f>
        <v>225</v>
      </c>
      <c r="L28" s="23">
        <f>L83+L141+L142</f>
        <v>375</v>
      </c>
      <c r="M28" s="20">
        <f t="shared" si="2"/>
        <v>7902</v>
      </c>
      <c r="N28" s="23">
        <f>N83+N141+N142</f>
        <v>191</v>
      </c>
      <c r="O28" s="23">
        <f>O83+O141+O142</f>
        <v>4481</v>
      </c>
      <c r="P28" s="23">
        <f>P83+P141+P142</f>
        <v>1263</v>
      </c>
    </row>
    <row r="29" spans="2:16" ht="13.5">
      <c r="B29" s="18">
        <v>23</v>
      </c>
      <c r="C29" s="24" t="s">
        <v>83</v>
      </c>
      <c r="D29" s="20">
        <f>D143+D144+D123+D84</f>
        <v>75156</v>
      </c>
      <c r="E29" s="20">
        <f>E143+E144+E123+E84</f>
        <v>69285</v>
      </c>
      <c r="F29" s="20">
        <f>F143+F144+F123+F84</f>
        <v>65471</v>
      </c>
      <c r="G29" s="21">
        <f t="shared" si="0"/>
        <v>0.9449520098145342</v>
      </c>
      <c r="H29" s="21">
        <f t="shared" si="1"/>
        <v>23.930143609727935</v>
      </c>
      <c r="I29" s="20">
        <f>I143+I144+I123+I84</f>
        <v>10699</v>
      </c>
      <c r="J29" s="20">
        <f>J143+J144+J123+J84</f>
        <v>4604</v>
      </c>
      <c r="K29" s="20">
        <f>K143+K144+K123+K84</f>
        <v>1140</v>
      </c>
      <c r="L29" s="20">
        <f>L143+L144+L123+L84</f>
        <v>137</v>
      </c>
      <c r="M29" s="20">
        <f t="shared" si="2"/>
        <v>16580</v>
      </c>
      <c r="N29" s="20">
        <f>N143+N144+N123+N84</f>
        <v>1942</v>
      </c>
      <c r="O29" s="20">
        <f>O143+O144+O123+O84</f>
        <v>11851</v>
      </c>
      <c r="P29" s="20">
        <f>P143+P144+P123+P84</f>
        <v>4054</v>
      </c>
    </row>
    <row r="30" spans="2:16" ht="13.5">
      <c r="B30" s="18">
        <v>24</v>
      </c>
      <c r="C30" s="24" t="s">
        <v>202</v>
      </c>
      <c r="D30" s="20">
        <f aca="true" t="shared" si="9" ref="D30:F31">D85</f>
        <v>18180</v>
      </c>
      <c r="E30" s="20">
        <f t="shared" si="9"/>
        <v>16462</v>
      </c>
      <c r="F30" s="20">
        <f t="shared" si="9"/>
        <v>23293</v>
      </c>
      <c r="G30" s="21">
        <f t="shared" si="0"/>
        <v>1.4149556554489127</v>
      </c>
      <c r="H30" s="21">
        <f t="shared" si="1"/>
        <v>35.85834042036205</v>
      </c>
      <c r="I30" s="20">
        <f aca="true" t="shared" si="10" ref="I30:L31">I85</f>
        <v>3394</v>
      </c>
      <c r="J30" s="20">
        <f t="shared" si="10"/>
        <v>1926</v>
      </c>
      <c r="K30" s="20">
        <f t="shared" si="10"/>
        <v>496</v>
      </c>
      <c r="L30" s="20">
        <f t="shared" si="10"/>
        <v>87</v>
      </c>
      <c r="M30" s="20">
        <f t="shared" si="2"/>
        <v>5903</v>
      </c>
      <c r="N30" s="20">
        <f aca="true" t="shared" si="11" ref="N30:P31">N85</f>
        <v>196</v>
      </c>
      <c r="O30" s="20">
        <f t="shared" si="11"/>
        <v>2292</v>
      </c>
      <c r="P30" s="20">
        <f t="shared" si="11"/>
        <v>232</v>
      </c>
    </row>
    <row r="31" spans="2:16" ht="13.5">
      <c r="B31" s="18">
        <v>25</v>
      </c>
      <c r="C31" s="24" t="s">
        <v>84</v>
      </c>
      <c r="D31" s="20">
        <f t="shared" si="9"/>
        <v>14380</v>
      </c>
      <c r="E31" s="20">
        <f t="shared" si="9"/>
        <v>12526</v>
      </c>
      <c r="F31" s="20">
        <f t="shared" si="9"/>
        <v>18403</v>
      </c>
      <c r="G31" s="21">
        <f t="shared" si="0"/>
        <v>1.4691840970780776</v>
      </c>
      <c r="H31" s="21">
        <f t="shared" si="1"/>
        <v>34.08111128851988</v>
      </c>
      <c r="I31" s="20">
        <f t="shared" si="10"/>
        <v>2536</v>
      </c>
      <c r="J31" s="20">
        <f t="shared" si="10"/>
        <v>1382</v>
      </c>
      <c r="K31" s="20">
        <f t="shared" si="10"/>
        <v>345</v>
      </c>
      <c r="L31" s="20">
        <f t="shared" si="10"/>
        <v>6</v>
      </c>
      <c r="M31" s="20">
        <f t="shared" si="2"/>
        <v>4269</v>
      </c>
      <c r="N31" s="20">
        <f t="shared" si="11"/>
        <v>20</v>
      </c>
      <c r="O31" s="20">
        <f t="shared" si="11"/>
        <v>1511</v>
      </c>
      <c r="P31" s="20">
        <f t="shared" si="11"/>
        <v>0</v>
      </c>
    </row>
    <row r="32" spans="2:16" ht="13.5">
      <c r="B32" s="18">
        <v>26</v>
      </c>
      <c r="C32" s="24" t="s">
        <v>85</v>
      </c>
      <c r="D32" s="20">
        <f>D87+D124</f>
        <v>24149</v>
      </c>
      <c r="E32" s="20">
        <f>E87+E124</f>
        <v>21362</v>
      </c>
      <c r="F32" s="20">
        <f>F87+F124</f>
        <v>24635</v>
      </c>
      <c r="G32" s="21">
        <f t="shared" si="0"/>
        <v>1.1532159910120776</v>
      </c>
      <c r="H32" s="21">
        <f t="shared" si="1"/>
        <v>29.05158693006273</v>
      </c>
      <c r="I32" s="20">
        <f>I87+I124</f>
        <v>3966</v>
      </c>
      <c r="J32" s="20">
        <f>J87+J124</f>
        <v>1829</v>
      </c>
      <c r="K32" s="20">
        <f>K87+K124</f>
        <v>395</v>
      </c>
      <c r="L32" s="20">
        <f>L87+L124</f>
        <v>16</v>
      </c>
      <c r="M32" s="20">
        <f t="shared" si="2"/>
        <v>6206</v>
      </c>
      <c r="N32" s="20">
        <f>N87+N124</f>
        <v>745</v>
      </c>
      <c r="O32" s="20">
        <f>O87+O124</f>
        <v>3288</v>
      </c>
      <c r="P32" s="20">
        <f>P87+P124</f>
        <v>1645</v>
      </c>
    </row>
    <row r="33" spans="2:16" ht="13.5">
      <c r="B33" s="18">
        <v>27</v>
      </c>
      <c r="C33" s="24" t="s">
        <v>86</v>
      </c>
      <c r="D33" s="20">
        <f>D125+D145+D164+D88</f>
        <v>88363</v>
      </c>
      <c r="E33" s="20">
        <f>E125+E145+E164+E88</f>
        <v>68613</v>
      </c>
      <c r="F33" s="20">
        <f>F125+F145+F164+F88</f>
        <v>83767</v>
      </c>
      <c r="G33" s="21">
        <f t="shared" si="0"/>
        <v>1.2208619357847639</v>
      </c>
      <c r="H33" s="21">
        <f t="shared" si="1"/>
        <v>32.02454345386443</v>
      </c>
      <c r="I33" s="20">
        <f>I125+I145+I164+I88</f>
        <v>13683</v>
      </c>
      <c r="J33" s="20">
        <f>J125+J145+J164+J88</f>
        <v>6646</v>
      </c>
      <c r="K33" s="20">
        <f>K125+K145+K164+K88</f>
        <v>1512</v>
      </c>
      <c r="L33" s="20">
        <f>L125+L145+L164+L88</f>
        <v>132</v>
      </c>
      <c r="M33" s="20">
        <f t="shared" si="2"/>
        <v>21973</v>
      </c>
      <c r="N33" s="20">
        <f>N125+N145+N164+N88</f>
        <v>2332</v>
      </c>
      <c r="O33" s="20">
        <f>O125+O145+O164+O88</f>
        <v>9431</v>
      </c>
      <c r="P33" s="20">
        <f>P125+P145+P164+P88</f>
        <v>2714</v>
      </c>
    </row>
    <row r="34" spans="2:16" ht="13.5">
      <c r="B34" s="18">
        <v>28</v>
      </c>
      <c r="C34" s="24" t="s">
        <v>87</v>
      </c>
      <c r="D34" s="20">
        <f>D89+D126+D146+D165+D166</f>
        <v>54769</v>
      </c>
      <c r="E34" s="20">
        <f>E89+E126+E146+E165+E166</f>
        <v>50483</v>
      </c>
      <c r="F34" s="20">
        <f>F89+F126+F146+F165+F166</f>
        <v>49219</v>
      </c>
      <c r="G34" s="21">
        <f t="shared" si="0"/>
        <v>0.9749618683517224</v>
      </c>
      <c r="H34" s="21">
        <f t="shared" si="1"/>
        <v>25.234237267991205</v>
      </c>
      <c r="I34" s="20">
        <f>I89+I126+I146+I165+I166</f>
        <v>8411</v>
      </c>
      <c r="J34" s="20">
        <f>J89+J126+J146+J165+J166</f>
        <v>3452</v>
      </c>
      <c r="K34" s="20">
        <f>K89+K126+K146+K165+K166</f>
        <v>876</v>
      </c>
      <c r="L34" s="20">
        <f>L89+L126+L146+L165+L166</f>
        <v>0</v>
      </c>
      <c r="M34" s="20">
        <f t="shared" si="2"/>
        <v>12739</v>
      </c>
      <c r="N34" s="20">
        <f>N89+N126+N146+N165+N166</f>
        <v>691</v>
      </c>
      <c r="O34" s="20">
        <f>O89+O126+O146+O165+O166</f>
        <v>7370</v>
      </c>
      <c r="P34" s="20">
        <f>P89+P126+P146+P165+P166</f>
        <v>1939</v>
      </c>
    </row>
    <row r="35" spans="2:16" ht="13.5">
      <c r="B35" s="18">
        <v>29</v>
      </c>
      <c r="C35" s="24" t="s">
        <v>88</v>
      </c>
      <c r="D35" s="20">
        <f>D147+D90</f>
        <v>13637</v>
      </c>
      <c r="E35" s="20">
        <f>E147+E90</f>
        <v>10627</v>
      </c>
      <c r="F35" s="20">
        <f>F147+F90</f>
        <v>15430</v>
      </c>
      <c r="G35" s="21">
        <f t="shared" si="0"/>
        <v>1.4519619836266116</v>
      </c>
      <c r="H35" s="21">
        <f t="shared" si="1"/>
        <v>35.08045544368119</v>
      </c>
      <c r="I35" s="20">
        <f>I147+I90</f>
        <v>2339</v>
      </c>
      <c r="J35" s="20">
        <f>J147+J90</f>
        <v>1153</v>
      </c>
      <c r="K35" s="20">
        <f>K147+K90</f>
        <v>236</v>
      </c>
      <c r="L35" s="20">
        <f>L147+L90</f>
        <v>0</v>
      </c>
      <c r="M35" s="20">
        <f t="shared" si="2"/>
        <v>3728</v>
      </c>
      <c r="N35" s="20">
        <f>N147+N90</f>
        <v>117</v>
      </c>
      <c r="O35" s="20">
        <f>O147+O90</f>
        <v>1358</v>
      </c>
      <c r="P35" s="20">
        <f>P147+P90</f>
        <v>339</v>
      </c>
    </row>
    <row r="36" spans="2:16" ht="13.5">
      <c r="B36" s="18">
        <v>30</v>
      </c>
      <c r="C36" s="24" t="s">
        <v>27</v>
      </c>
      <c r="D36" s="23">
        <f>D91+D148</f>
        <v>9751</v>
      </c>
      <c r="E36" s="23">
        <f>E91+E148</f>
        <v>8543</v>
      </c>
      <c r="F36" s="23">
        <f>F91+F148</f>
        <v>14997</v>
      </c>
      <c r="G36" s="21">
        <f t="shared" si="0"/>
        <v>1.7554723165164463</v>
      </c>
      <c r="H36" s="21">
        <f t="shared" si="1"/>
        <v>39.77525459440477</v>
      </c>
      <c r="I36" s="23">
        <f>I91+I148</f>
        <v>1916</v>
      </c>
      <c r="J36" s="23">
        <f>J91+J148</f>
        <v>1164</v>
      </c>
      <c r="K36" s="23">
        <f>K91+K148</f>
        <v>308</v>
      </c>
      <c r="L36" s="23">
        <f>L91+L148</f>
        <v>10</v>
      </c>
      <c r="M36" s="20">
        <f t="shared" si="2"/>
        <v>3398</v>
      </c>
      <c r="N36" s="23">
        <f>N91+N148</f>
        <v>85</v>
      </c>
      <c r="O36" s="23">
        <f>O91+O148</f>
        <v>869</v>
      </c>
      <c r="P36" s="23">
        <f>P91+P148</f>
        <v>30</v>
      </c>
    </row>
    <row r="37" spans="2:16" ht="13.5">
      <c r="B37" s="18">
        <v>31</v>
      </c>
      <c r="C37" s="24" t="s">
        <v>89</v>
      </c>
      <c r="D37" s="20">
        <f aca="true" t="shared" si="12" ref="D37:F38">D92</f>
        <v>5554</v>
      </c>
      <c r="E37" s="20">
        <f t="shared" si="12"/>
        <v>5239</v>
      </c>
      <c r="F37" s="20">
        <f t="shared" si="12"/>
        <v>6698</v>
      </c>
      <c r="G37" s="21">
        <f t="shared" si="0"/>
        <v>1.278488261118534</v>
      </c>
      <c r="H37" s="21">
        <f t="shared" si="1"/>
        <v>31.036457339186867</v>
      </c>
      <c r="I37" s="20">
        <f aca="true" t="shared" si="13" ref="I37:L38">I92</f>
        <v>999</v>
      </c>
      <c r="J37" s="20">
        <f t="shared" si="13"/>
        <v>500</v>
      </c>
      <c r="K37" s="20">
        <f t="shared" si="13"/>
        <v>120</v>
      </c>
      <c r="L37" s="20">
        <f t="shared" si="13"/>
        <v>7</v>
      </c>
      <c r="M37" s="20">
        <f t="shared" si="2"/>
        <v>1626</v>
      </c>
      <c r="N37" s="20">
        <f aca="true" t="shared" si="14" ref="N37:P38">N92</f>
        <v>175</v>
      </c>
      <c r="O37" s="20">
        <f t="shared" si="14"/>
        <v>837</v>
      </c>
      <c r="P37" s="20">
        <f t="shared" si="14"/>
        <v>1263</v>
      </c>
    </row>
    <row r="38" spans="2:16" ht="13.5">
      <c r="B38" s="18">
        <v>32</v>
      </c>
      <c r="C38" s="24" t="s">
        <v>90</v>
      </c>
      <c r="D38" s="20">
        <f t="shared" si="12"/>
        <v>6488</v>
      </c>
      <c r="E38" s="20">
        <f t="shared" si="12"/>
        <v>5875</v>
      </c>
      <c r="F38" s="20">
        <f t="shared" si="12"/>
        <v>8384</v>
      </c>
      <c r="G38" s="21">
        <f t="shared" si="0"/>
        <v>1.427063829787234</v>
      </c>
      <c r="H38" s="21">
        <f t="shared" si="1"/>
        <v>33.361702127659576</v>
      </c>
      <c r="I38" s="20">
        <f t="shared" si="13"/>
        <v>1126</v>
      </c>
      <c r="J38" s="20">
        <f t="shared" si="13"/>
        <v>597</v>
      </c>
      <c r="K38" s="20">
        <f t="shared" si="13"/>
        <v>196</v>
      </c>
      <c r="L38" s="20">
        <f t="shared" si="13"/>
        <v>41</v>
      </c>
      <c r="M38" s="20">
        <f t="shared" si="2"/>
        <v>1960</v>
      </c>
      <c r="N38" s="20">
        <f t="shared" si="14"/>
        <v>46</v>
      </c>
      <c r="O38" s="20">
        <f t="shared" si="14"/>
        <v>794</v>
      </c>
      <c r="P38" s="20">
        <f t="shared" si="14"/>
        <v>241</v>
      </c>
    </row>
    <row r="39" spans="2:16" ht="13.5">
      <c r="B39" s="18">
        <v>33</v>
      </c>
      <c r="C39" s="24" t="s">
        <v>91</v>
      </c>
      <c r="D39" s="20">
        <f>D94+D149+D150</f>
        <v>18932</v>
      </c>
      <c r="E39" s="20">
        <f>E94+E149+E150</f>
        <v>15135</v>
      </c>
      <c r="F39" s="20">
        <f>F94+F149+F150</f>
        <v>19973</v>
      </c>
      <c r="G39" s="21">
        <f t="shared" si="0"/>
        <v>1.3196564255037992</v>
      </c>
      <c r="H39" s="21">
        <f t="shared" si="1"/>
        <v>32.03832177073009</v>
      </c>
      <c r="I39" s="20">
        <f>I94+I149+I150</f>
        <v>2937</v>
      </c>
      <c r="J39" s="20">
        <f>J94+J149+J150</f>
        <v>1508</v>
      </c>
      <c r="K39" s="20">
        <f>K94+K149+K150</f>
        <v>390</v>
      </c>
      <c r="L39" s="20">
        <f>L94+L149+L150</f>
        <v>14</v>
      </c>
      <c r="M39" s="20">
        <f t="shared" si="2"/>
        <v>4849</v>
      </c>
      <c r="N39" s="20">
        <f>N94+N149+N150</f>
        <v>188</v>
      </c>
      <c r="O39" s="20">
        <f>O94+O149+O150</f>
        <v>2232</v>
      </c>
      <c r="P39" s="20">
        <f>P94+P149+P150</f>
        <v>659</v>
      </c>
    </row>
    <row r="40" spans="2:16" ht="13.5">
      <c r="B40" s="18">
        <v>34</v>
      </c>
      <c r="C40" s="24" t="s">
        <v>92</v>
      </c>
      <c r="D40" s="20">
        <f>D151+D95+D127+D167</f>
        <v>27466</v>
      </c>
      <c r="E40" s="20">
        <f>E151+E95+E127+E167</f>
        <v>21953</v>
      </c>
      <c r="F40" s="20">
        <f>F151+F95+F127+F167</f>
        <v>22468</v>
      </c>
      <c r="G40" s="21">
        <f t="shared" si="0"/>
        <v>1.0234592083086593</v>
      </c>
      <c r="H40" s="21">
        <f t="shared" si="1"/>
        <v>27.927845852503076</v>
      </c>
      <c r="I40" s="20">
        <f>I151+I95+I127+I167</f>
        <v>3984</v>
      </c>
      <c r="J40" s="20">
        <f>J151+J95+J127+J167</f>
        <v>1562</v>
      </c>
      <c r="K40" s="20">
        <f>K151+K95+K127+K167</f>
        <v>585</v>
      </c>
      <c r="L40" s="20">
        <f>L151+L95+L127+L167</f>
        <v>0</v>
      </c>
      <c r="M40" s="20">
        <f t="shared" si="2"/>
        <v>6131</v>
      </c>
      <c r="N40" s="20">
        <f>N151+N95+N127+N167</f>
        <v>238</v>
      </c>
      <c r="O40" s="20">
        <f>O151+O95+O127+O167</f>
        <v>2373</v>
      </c>
      <c r="P40" s="20">
        <f>P151+P95+P127+P167</f>
        <v>158</v>
      </c>
    </row>
    <row r="41" spans="2:16" ht="13.5">
      <c r="B41" s="18">
        <v>35</v>
      </c>
      <c r="C41" s="24" t="s">
        <v>93</v>
      </c>
      <c r="D41" s="20">
        <f>D96+D168</f>
        <v>13443</v>
      </c>
      <c r="E41" s="20">
        <f>E96+E168</f>
        <v>11725</v>
      </c>
      <c r="F41" s="20">
        <f>F96+F168</f>
        <v>14670</v>
      </c>
      <c r="G41" s="21">
        <f t="shared" si="0"/>
        <v>1.2511727078891257</v>
      </c>
      <c r="H41" s="21">
        <f t="shared" si="1"/>
        <v>30.618336886993603</v>
      </c>
      <c r="I41" s="20">
        <f>I96+I168</f>
        <v>2283</v>
      </c>
      <c r="J41" s="20">
        <f>J96+J168</f>
        <v>1027</v>
      </c>
      <c r="K41" s="20">
        <f>K96+K168</f>
        <v>271</v>
      </c>
      <c r="L41" s="20">
        <f>L96+L168</f>
        <v>9</v>
      </c>
      <c r="M41" s="20">
        <f t="shared" si="2"/>
        <v>3590</v>
      </c>
      <c r="N41" s="20">
        <f>N96+N168</f>
        <v>141</v>
      </c>
      <c r="O41" s="20">
        <f>O96+O168</f>
        <v>1267</v>
      </c>
      <c r="P41" s="20">
        <f>P96+P168</f>
        <v>234</v>
      </c>
    </row>
    <row r="42" spans="2:16" ht="13.5">
      <c r="B42" s="18">
        <v>36</v>
      </c>
      <c r="C42" s="24" t="s">
        <v>94</v>
      </c>
      <c r="D42" s="20">
        <f>D97</f>
        <v>7180</v>
      </c>
      <c r="E42" s="20">
        <f>E97</f>
        <v>6293</v>
      </c>
      <c r="F42" s="20">
        <f>F97</f>
        <v>11924</v>
      </c>
      <c r="G42" s="21">
        <f t="shared" si="0"/>
        <v>1.8948037501986335</v>
      </c>
      <c r="H42" s="21">
        <f t="shared" si="1"/>
        <v>41.56999841093278</v>
      </c>
      <c r="I42" s="20">
        <f>I97</f>
        <v>1433</v>
      </c>
      <c r="J42" s="20">
        <f>J97</f>
        <v>896</v>
      </c>
      <c r="K42" s="20">
        <f>K97</f>
        <v>284</v>
      </c>
      <c r="L42" s="20">
        <f>L97</f>
        <v>3</v>
      </c>
      <c r="M42" s="20">
        <f t="shared" si="2"/>
        <v>2616</v>
      </c>
      <c r="N42" s="20">
        <f>N97</f>
        <v>170</v>
      </c>
      <c r="O42" s="20">
        <f>O97</f>
        <v>1339</v>
      </c>
      <c r="P42" s="20">
        <f>P97</f>
        <v>365</v>
      </c>
    </row>
    <row r="43" spans="2:16" ht="13.5">
      <c r="B43" s="18">
        <v>37</v>
      </c>
      <c r="C43" s="24" t="s">
        <v>95</v>
      </c>
      <c r="D43" s="20">
        <f>D98+D152</f>
        <v>9899</v>
      </c>
      <c r="E43" s="20">
        <f>E98+E152</f>
        <v>8437</v>
      </c>
      <c r="F43" s="20">
        <f>F98+F152</f>
        <v>12585</v>
      </c>
      <c r="G43" s="21">
        <f t="shared" si="0"/>
        <v>1.491643949271068</v>
      </c>
      <c r="H43" s="21">
        <f t="shared" si="1"/>
        <v>39.682351546758326</v>
      </c>
      <c r="I43" s="20">
        <f>I98+I152</f>
        <v>1953</v>
      </c>
      <c r="J43" s="20">
        <f>J98+J152</f>
        <v>1108</v>
      </c>
      <c r="K43" s="20">
        <f>K98+K152</f>
        <v>263</v>
      </c>
      <c r="L43" s="20">
        <f>L98+L152</f>
        <v>24</v>
      </c>
      <c r="M43" s="20">
        <f t="shared" si="2"/>
        <v>3348</v>
      </c>
      <c r="N43" s="20">
        <f>N98+N152</f>
        <v>136</v>
      </c>
      <c r="O43" s="20">
        <f>O98+O152</f>
        <v>950</v>
      </c>
      <c r="P43" s="20">
        <f>P98+P152</f>
        <v>194</v>
      </c>
    </row>
    <row r="44" spans="2:16" ht="13.5">
      <c r="B44" s="18">
        <v>38</v>
      </c>
      <c r="C44" s="24" t="s">
        <v>96</v>
      </c>
      <c r="D44" s="20">
        <f>D153+D99</f>
        <v>13158</v>
      </c>
      <c r="E44" s="20">
        <f>E153+E99</f>
        <v>10567</v>
      </c>
      <c r="F44" s="20">
        <f>F153+F99</f>
        <v>18614</v>
      </c>
      <c r="G44" s="21">
        <f t="shared" si="0"/>
        <v>1.7615217185577743</v>
      </c>
      <c r="H44" s="21">
        <f t="shared" si="1"/>
        <v>32.213494842433995</v>
      </c>
      <c r="I44" s="20">
        <f>I153+I99</f>
        <v>1984</v>
      </c>
      <c r="J44" s="20">
        <f>J153+J99</f>
        <v>1075</v>
      </c>
      <c r="K44" s="20">
        <f>K153+K99</f>
        <v>335</v>
      </c>
      <c r="L44" s="20">
        <f>L153+L99</f>
        <v>10</v>
      </c>
      <c r="M44" s="20">
        <f t="shared" si="2"/>
        <v>3404</v>
      </c>
      <c r="N44" s="20">
        <f>N153+N99</f>
        <v>36</v>
      </c>
      <c r="O44" s="20">
        <f>O153+O99</f>
        <v>1715</v>
      </c>
      <c r="P44" s="20">
        <f>P153+P99</f>
        <v>375</v>
      </c>
    </row>
    <row r="45" spans="2:16" ht="13.5">
      <c r="B45" s="18">
        <v>39</v>
      </c>
      <c r="C45" s="24" t="s">
        <v>97</v>
      </c>
      <c r="D45" s="23">
        <f>D100+D154</f>
        <v>6837</v>
      </c>
      <c r="E45" s="23">
        <f>E100+E154</f>
        <v>5266</v>
      </c>
      <c r="F45" s="23">
        <f>F100+F154</f>
        <v>7951</v>
      </c>
      <c r="G45" s="21">
        <f t="shared" si="0"/>
        <v>1.509874667679453</v>
      </c>
      <c r="H45" s="21">
        <f t="shared" si="1"/>
        <v>36.36536270413976</v>
      </c>
      <c r="I45" s="23">
        <f>I100+I154</f>
        <v>1155</v>
      </c>
      <c r="J45" s="23">
        <f>J100+J154</f>
        <v>598</v>
      </c>
      <c r="K45" s="23">
        <f>K100+K154</f>
        <v>154</v>
      </c>
      <c r="L45" s="23">
        <f>L100+L154</f>
        <v>8</v>
      </c>
      <c r="M45" s="20">
        <f t="shared" si="2"/>
        <v>1915</v>
      </c>
      <c r="N45" s="23">
        <f>N100+N154</f>
        <v>112</v>
      </c>
      <c r="O45" s="23">
        <f>O100+O154</f>
        <v>838</v>
      </c>
      <c r="P45" s="23">
        <f>P100+P154</f>
        <v>115</v>
      </c>
    </row>
    <row r="46" spans="2:16" ht="13.5">
      <c r="B46" s="18">
        <v>40</v>
      </c>
      <c r="C46" s="24" t="s">
        <v>98</v>
      </c>
      <c r="D46" s="20">
        <f>D169+D129+D128+D101</f>
        <v>47348</v>
      </c>
      <c r="E46" s="20">
        <f>E169+E129+E128+E101</f>
        <v>38262</v>
      </c>
      <c r="F46" s="20">
        <f>F169+F129+F128+F101</f>
        <v>50345</v>
      </c>
      <c r="G46" s="21">
        <f t="shared" si="0"/>
        <v>1.3157963514714337</v>
      </c>
      <c r="H46" s="21">
        <f t="shared" si="1"/>
        <v>31.67895039464743</v>
      </c>
      <c r="I46" s="20">
        <f>I169+I129+I128+I101</f>
        <v>7571</v>
      </c>
      <c r="J46" s="20">
        <f>J169+J129+J128+J101</f>
        <v>3511</v>
      </c>
      <c r="K46" s="20">
        <f>K169+K129+K128+K101</f>
        <v>1039</v>
      </c>
      <c r="L46" s="20">
        <f>L169+L129+L128+L101</f>
        <v>0</v>
      </c>
      <c r="M46" s="20">
        <f t="shared" si="2"/>
        <v>12121</v>
      </c>
      <c r="N46" s="20">
        <f>N169+N129+N128+N101</f>
        <v>777</v>
      </c>
      <c r="O46" s="20">
        <f>O169+O129+O128+O101</f>
        <v>4316</v>
      </c>
      <c r="P46" s="20">
        <f>P169+P129+P128+P101</f>
        <v>919</v>
      </c>
    </row>
    <row r="47" spans="2:16" ht="13.5">
      <c r="B47" s="18">
        <v>41</v>
      </c>
      <c r="C47" s="24" t="s">
        <v>99</v>
      </c>
      <c r="D47" s="20">
        <f>D102</f>
        <v>8660</v>
      </c>
      <c r="E47" s="20">
        <f>E102</f>
        <v>8021</v>
      </c>
      <c r="F47" s="20">
        <f>F102</f>
        <v>18635</v>
      </c>
      <c r="G47" s="21">
        <f t="shared" si="0"/>
        <v>2.32327639945144</v>
      </c>
      <c r="H47" s="21">
        <f t="shared" si="1"/>
        <v>48.086273531978556</v>
      </c>
      <c r="I47" s="20">
        <f>I102</f>
        <v>2110</v>
      </c>
      <c r="J47" s="20">
        <f>J102</f>
        <v>1328</v>
      </c>
      <c r="K47" s="20">
        <f>K102</f>
        <v>419</v>
      </c>
      <c r="L47" s="20">
        <f>L102</f>
        <v>0</v>
      </c>
      <c r="M47" s="20">
        <f t="shared" si="2"/>
        <v>3857</v>
      </c>
      <c r="N47" s="20">
        <f>N102</f>
        <v>92</v>
      </c>
      <c r="O47" s="20">
        <f>O102</f>
        <v>1423</v>
      </c>
      <c r="P47" s="20">
        <f>P102</f>
        <v>198</v>
      </c>
    </row>
    <row r="48" spans="2:16" ht="13.5">
      <c r="B48" s="18">
        <v>42</v>
      </c>
      <c r="C48" s="24" t="s">
        <v>100</v>
      </c>
      <c r="D48" s="20">
        <f>D103+D170+D155</f>
        <v>14605</v>
      </c>
      <c r="E48" s="20">
        <f>E103+E170+E155</f>
        <v>13063</v>
      </c>
      <c r="F48" s="20">
        <f>F103+F170+F155</f>
        <v>27774</v>
      </c>
      <c r="G48" s="21">
        <f t="shared" si="0"/>
        <v>2.1261578504172087</v>
      </c>
      <c r="H48" s="21">
        <f t="shared" si="1"/>
        <v>46.41353441016612</v>
      </c>
      <c r="I48" s="20">
        <f>I103+I170+I155</f>
        <v>3340</v>
      </c>
      <c r="J48" s="20">
        <f>J103+J170+J155</f>
        <v>2056</v>
      </c>
      <c r="K48" s="20">
        <f>K103+K170+K155</f>
        <v>667</v>
      </c>
      <c r="L48" s="20">
        <f>L103+L170+L155</f>
        <v>0</v>
      </c>
      <c r="M48" s="20">
        <f t="shared" si="2"/>
        <v>6063</v>
      </c>
      <c r="N48" s="20">
        <f>N103+N170+N155</f>
        <v>195</v>
      </c>
      <c r="O48" s="20">
        <f>O103+O170+O155</f>
        <v>1780</v>
      </c>
      <c r="P48" s="20">
        <f>P103+P170+P155</f>
        <v>599</v>
      </c>
    </row>
    <row r="49" spans="2:16" ht="13.5">
      <c r="B49" s="18">
        <v>43</v>
      </c>
      <c r="C49" s="24" t="s">
        <v>101</v>
      </c>
      <c r="D49" s="23">
        <f>D156+D104</f>
        <v>17473</v>
      </c>
      <c r="E49" s="23">
        <f>E156+E104</f>
        <v>16255</v>
      </c>
      <c r="F49" s="23">
        <f>F156+F104</f>
        <v>29486</v>
      </c>
      <c r="G49" s="21">
        <f t="shared" si="0"/>
        <v>1.8139649338665027</v>
      </c>
      <c r="H49" s="21">
        <f t="shared" si="1"/>
        <v>40.3445093817287</v>
      </c>
      <c r="I49" s="23">
        <f>I156+I104</f>
        <v>3732</v>
      </c>
      <c r="J49" s="23">
        <f>J156+J104</f>
        <v>2233</v>
      </c>
      <c r="K49" s="23">
        <f>K156+K104</f>
        <v>553</v>
      </c>
      <c r="L49" s="23">
        <f>L156+L104</f>
        <v>40</v>
      </c>
      <c r="M49" s="20">
        <f t="shared" si="2"/>
        <v>6558</v>
      </c>
      <c r="N49" s="23">
        <f>N156+N104</f>
        <v>1511</v>
      </c>
      <c r="O49" s="23">
        <f>O156+O104</f>
        <v>2933</v>
      </c>
      <c r="P49" s="23">
        <f>P156+P104</f>
        <v>850</v>
      </c>
    </row>
    <row r="50" spans="2:16" ht="13.5">
      <c r="B50" s="18">
        <v>44</v>
      </c>
      <c r="C50" s="24" t="s">
        <v>102</v>
      </c>
      <c r="D50" s="20">
        <f>D105+D157</f>
        <v>10659</v>
      </c>
      <c r="E50" s="20">
        <f>E105+E157</f>
        <v>8840</v>
      </c>
      <c r="F50" s="20">
        <f>F105+F157</f>
        <v>18741</v>
      </c>
      <c r="G50" s="21">
        <f t="shared" si="0"/>
        <v>2.120022624434389</v>
      </c>
      <c r="H50" s="21">
        <f t="shared" si="1"/>
        <v>42.68099547511312</v>
      </c>
      <c r="I50" s="20">
        <f>I105+I157</f>
        <v>2081</v>
      </c>
      <c r="J50" s="20">
        <f>J105+J157</f>
        <v>1328</v>
      </c>
      <c r="K50" s="20">
        <f>K105+K157</f>
        <v>364</v>
      </c>
      <c r="L50" s="20">
        <f>L105+L157</f>
        <v>0</v>
      </c>
      <c r="M50" s="20">
        <f t="shared" si="2"/>
        <v>3773</v>
      </c>
      <c r="N50" s="20">
        <f>N105+N157</f>
        <v>122</v>
      </c>
      <c r="O50" s="20">
        <f>O105+O157</f>
        <v>1018</v>
      </c>
      <c r="P50" s="20">
        <f>P105+P157</f>
        <v>241</v>
      </c>
    </row>
    <row r="51" spans="2:16" ht="13.5">
      <c r="B51" s="18">
        <v>45</v>
      </c>
      <c r="C51" s="24" t="s">
        <v>103</v>
      </c>
      <c r="D51" s="20">
        <f>D158+D106</f>
        <v>11265</v>
      </c>
      <c r="E51" s="20">
        <f>E158+E106</f>
        <v>9494</v>
      </c>
      <c r="F51" s="20">
        <f>F158+F106</f>
        <v>22686</v>
      </c>
      <c r="G51" s="21">
        <f t="shared" si="0"/>
        <v>2.389509163682326</v>
      </c>
      <c r="H51" s="21">
        <f t="shared" si="1"/>
        <v>48.588582262481566</v>
      </c>
      <c r="I51" s="20">
        <f>I158+I106</f>
        <v>2431</v>
      </c>
      <c r="J51" s="20">
        <f>J158+J106</f>
        <v>1683</v>
      </c>
      <c r="K51" s="20">
        <f>K158+K106</f>
        <v>461</v>
      </c>
      <c r="L51" s="20">
        <f>L158+L106</f>
        <v>38</v>
      </c>
      <c r="M51" s="20">
        <f t="shared" si="2"/>
        <v>4613</v>
      </c>
      <c r="N51" s="20">
        <f>N158+N106</f>
        <v>227</v>
      </c>
      <c r="O51" s="20">
        <f>O158+O106</f>
        <v>1019</v>
      </c>
      <c r="P51" s="20">
        <f>P158+P106</f>
        <v>256</v>
      </c>
    </row>
    <row r="52" spans="2:16" ht="13.5">
      <c r="B52" s="18">
        <v>46</v>
      </c>
      <c r="C52" s="24" t="s">
        <v>40</v>
      </c>
      <c r="D52" s="20">
        <f>D107+D159</f>
        <v>16018</v>
      </c>
      <c r="E52" s="20">
        <f>E107+E159</f>
        <v>14175</v>
      </c>
      <c r="F52" s="20">
        <f>F107+F159</f>
        <v>28021</v>
      </c>
      <c r="G52" s="21">
        <f t="shared" si="0"/>
        <v>1.9767901234567902</v>
      </c>
      <c r="H52" s="21">
        <f t="shared" si="1"/>
        <v>43.17460317460318</v>
      </c>
      <c r="I52" s="20">
        <f>I107+I159</f>
        <v>3310</v>
      </c>
      <c r="J52" s="20">
        <f>J107+J159</f>
        <v>2206</v>
      </c>
      <c r="K52" s="20">
        <f>K107+K159</f>
        <v>604</v>
      </c>
      <c r="L52" s="20">
        <f>L107+L159</f>
        <v>0</v>
      </c>
      <c r="M52" s="20">
        <f t="shared" si="2"/>
        <v>6120</v>
      </c>
      <c r="N52" s="20">
        <f>N107+N159</f>
        <v>127</v>
      </c>
      <c r="O52" s="20">
        <f>O107+O159</f>
        <v>1452</v>
      </c>
      <c r="P52" s="20">
        <f>P107+P159</f>
        <v>26</v>
      </c>
    </row>
    <row r="53" spans="2:16" ht="13.5">
      <c r="B53" s="18">
        <v>47</v>
      </c>
      <c r="C53" s="24" t="s">
        <v>104</v>
      </c>
      <c r="D53" s="20">
        <f>D108</f>
        <v>17084</v>
      </c>
      <c r="E53" s="20">
        <f>E108</f>
        <v>13093</v>
      </c>
      <c r="F53" s="20">
        <f>F108</f>
        <v>31273</v>
      </c>
      <c r="G53" s="21">
        <f t="shared" si="0"/>
        <v>2.3885282211868937</v>
      </c>
      <c r="H53" s="21">
        <f t="shared" si="1"/>
        <v>50.194760559077366</v>
      </c>
      <c r="I53" s="20">
        <f>I108</f>
        <v>3486</v>
      </c>
      <c r="J53" s="20">
        <f>J108</f>
        <v>2498</v>
      </c>
      <c r="K53" s="20">
        <f>K108</f>
        <v>587</v>
      </c>
      <c r="L53" s="20">
        <f>L108</f>
        <v>1</v>
      </c>
      <c r="M53" s="20">
        <f t="shared" si="2"/>
        <v>6572</v>
      </c>
      <c r="N53" s="20">
        <f>N108</f>
        <v>245</v>
      </c>
      <c r="O53" s="20">
        <f>O108</f>
        <v>1124</v>
      </c>
      <c r="P53" s="20">
        <f>P108</f>
        <v>199</v>
      </c>
    </row>
    <row r="54" spans="2:16" ht="13.5">
      <c r="B54" s="18"/>
      <c r="C54" s="24"/>
      <c r="D54" s="20"/>
      <c r="E54" s="20"/>
      <c r="F54" s="20"/>
      <c r="G54" s="21"/>
      <c r="H54" s="21"/>
      <c r="I54" s="20"/>
      <c r="J54" s="20"/>
      <c r="K54" s="20"/>
      <c r="L54" s="20"/>
      <c r="M54" s="20"/>
      <c r="N54" s="20"/>
      <c r="O54" s="25"/>
      <c r="P54" s="25"/>
    </row>
    <row r="55" spans="2:16" ht="13.5">
      <c r="B55" s="26"/>
      <c r="C55" s="27" t="s">
        <v>187</v>
      </c>
      <c r="D55" s="25">
        <f>SUM(D7:D53)</f>
        <v>1209241</v>
      </c>
      <c r="E55" s="25">
        <f>SUM(E7:E53)</f>
        <v>1051612</v>
      </c>
      <c r="F55" s="28">
        <f>SUM(F7:F53)</f>
        <v>1466978</v>
      </c>
      <c r="G55" s="29">
        <f>F55/E55</f>
        <v>1.3949802778971712</v>
      </c>
      <c r="H55" s="29">
        <f>M55/E55*100</f>
        <v>32.24839579616817</v>
      </c>
      <c r="I55" s="25">
        <f aca="true" t="shared" si="15" ref="I55:P55">SUM(I7:I53)</f>
        <v>203149</v>
      </c>
      <c r="J55" s="25">
        <f t="shared" si="15"/>
        <v>107632</v>
      </c>
      <c r="K55" s="25">
        <f t="shared" si="15"/>
        <v>26706</v>
      </c>
      <c r="L55" s="25">
        <f t="shared" si="15"/>
        <v>1641</v>
      </c>
      <c r="M55" s="25">
        <f t="shared" si="15"/>
        <v>339128</v>
      </c>
      <c r="N55" s="25">
        <f t="shared" si="15"/>
        <v>19909</v>
      </c>
      <c r="O55" s="25">
        <f t="shared" si="15"/>
        <v>137041</v>
      </c>
      <c r="P55" s="25">
        <f t="shared" si="15"/>
        <v>43221</v>
      </c>
    </row>
    <row r="56" spans="4:16" s="3" customFormat="1" ht="13.5">
      <c r="D56" s="30"/>
      <c r="E56" s="30"/>
      <c r="F56" s="30"/>
      <c r="G56" s="31"/>
      <c r="H56" s="31"/>
      <c r="I56" s="30"/>
      <c r="J56" s="30"/>
      <c r="K56" s="30"/>
      <c r="L56" s="30"/>
      <c r="M56" s="30"/>
      <c r="N56" s="30"/>
      <c r="O56" s="30"/>
      <c r="P56" s="30"/>
    </row>
    <row r="57" spans="4:16" s="3" customFormat="1" ht="13.5">
      <c r="D57" s="30"/>
      <c r="E57" s="30"/>
      <c r="F57" s="30"/>
      <c r="G57" s="31"/>
      <c r="H57" s="31"/>
      <c r="I57" s="30"/>
      <c r="J57" s="30"/>
      <c r="K57" s="30"/>
      <c r="L57" s="30"/>
      <c r="M57" s="30"/>
      <c r="N57" s="30"/>
      <c r="O57" s="30"/>
      <c r="P57" s="30"/>
    </row>
    <row r="58" spans="1:5" ht="14.25">
      <c r="A58" s="3"/>
      <c r="B58" s="4" t="s">
        <v>203</v>
      </c>
      <c r="C58" s="3"/>
      <c r="D58" s="3"/>
      <c r="E58" s="3"/>
    </row>
    <row r="59" spans="1:5" ht="13.5">
      <c r="A59" s="3"/>
      <c r="B59" s="3"/>
      <c r="C59" s="3"/>
      <c r="D59" s="3"/>
      <c r="E59" s="3"/>
    </row>
    <row r="60" spans="2:16" ht="13.5">
      <c r="B60" s="5"/>
      <c r="C60" s="6"/>
      <c r="D60" s="7" t="s">
        <v>47</v>
      </c>
      <c r="E60" s="7" t="s">
        <v>48</v>
      </c>
      <c r="F60" s="8" t="s">
        <v>49</v>
      </c>
      <c r="G60" s="94" t="s">
        <v>183</v>
      </c>
      <c r="H60" s="94" t="s">
        <v>185</v>
      </c>
      <c r="I60" s="96" t="s">
        <v>186</v>
      </c>
      <c r="J60" s="97"/>
      <c r="K60" s="97"/>
      <c r="L60" s="97"/>
      <c r="M60" s="98"/>
      <c r="N60" s="9" t="s">
        <v>50</v>
      </c>
      <c r="O60" s="9" t="s">
        <v>51</v>
      </c>
      <c r="P60" s="9" t="s">
        <v>52</v>
      </c>
    </row>
    <row r="61" spans="2:16" ht="13.5">
      <c r="B61" s="10"/>
      <c r="C61" s="11"/>
      <c r="D61" s="12" t="s">
        <v>53</v>
      </c>
      <c r="E61" s="12" t="s">
        <v>53</v>
      </c>
      <c r="F61" s="13" t="s">
        <v>54</v>
      </c>
      <c r="G61" s="95"/>
      <c r="H61" s="95"/>
      <c r="I61" s="14" t="s">
        <v>55</v>
      </c>
      <c r="J61" s="14" t="s">
        <v>56</v>
      </c>
      <c r="K61" s="14" t="s">
        <v>57</v>
      </c>
      <c r="L61" s="14" t="s">
        <v>58</v>
      </c>
      <c r="M61" s="15" t="s">
        <v>59</v>
      </c>
      <c r="N61" s="16" t="s">
        <v>60</v>
      </c>
      <c r="O61" s="17"/>
      <c r="P61" s="16" t="s">
        <v>61</v>
      </c>
    </row>
    <row r="62" spans="2:16" ht="13.5">
      <c r="B62" s="18">
        <v>1</v>
      </c>
      <c r="C62" s="24" t="s">
        <v>62</v>
      </c>
      <c r="D62" s="20">
        <v>25930</v>
      </c>
      <c r="E62" s="20">
        <v>22724</v>
      </c>
      <c r="F62" s="20">
        <v>42708</v>
      </c>
      <c r="G62" s="21">
        <v>1.8794226368597078</v>
      </c>
      <c r="H62" s="21">
        <v>38.69917268086604</v>
      </c>
      <c r="I62" s="20">
        <v>4569</v>
      </c>
      <c r="J62" s="20">
        <v>3209</v>
      </c>
      <c r="K62" s="20">
        <v>959</v>
      </c>
      <c r="L62" s="20">
        <v>57</v>
      </c>
      <c r="M62" s="20">
        <v>8794</v>
      </c>
      <c r="N62" s="20">
        <v>394</v>
      </c>
      <c r="O62" s="20">
        <v>2686</v>
      </c>
      <c r="P62" s="20">
        <v>503</v>
      </c>
    </row>
    <row r="63" spans="2:16" ht="13.5">
      <c r="B63" s="18">
        <v>2</v>
      </c>
      <c r="C63" s="24" t="s">
        <v>63</v>
      </c>
      <c r="D63" s="20">
        <v>12614</v>
      </c>
      <c r="E63" s="20">
        <v>11659</v>
      </c>
      <c r="F63" s="20">
        <v>28056</v>
      </c>
      <c r="G63" s="21">
        <v>2.406381336306716</v>
      </c>
      <c r="H63" s="21">
        <v>48.606226949138005</v>
      </c>
      <c r="I63" s="20">
        <v>2964</v>
      </c>
      <c r="J63" s="20">
        <v>2110</v>
      </c>
      <c r="K63" s="20">
        <v>550</v>
      </c>
      <c r="L63" s="20">
        <v>43</v>
      </c>
      <c r="M63" s="20">
        <v>5667</v>
      </c>
      <c r="N63" s="20">
        <v>71</v>
      </c>
      <c r="O63" s="20">
        <v>1220</v>
      </c>
      <c r="P63" s="20">
        <v>827</v>
      </c>
    </row>
    <row r="64" spans="2:16" ht="13.5">
      <c r="B64" s="18">
        <v>3</v>
      </c>
      <c r="C64" s="24" t="s">
        <v>64</v>
      </c>
      <c r="D64" s="20">
        <v>12778</v>
      </c>
      <c r="E64" s="20">
        <v>11949</v>
      </c>
      <c r="F64" s="20">
        <v>24314</v>
      </c>
      <c r="G64" s="21">
        <v>2.0348146288392335</v>
      </c>
      <c r="H64" s="21">
        <v>42.72324043853042</v>
      </c>
      <c r="I64" s="20">
        <v>2664</v>
      </c>
      <c r="J64" s="20">
        <v>1941</v>
      </c>
      <c r="K64" s="20">
        <v>477</v>
      </c>
      <c r="L64" s="20">
        <v>23</v>
      </c>
      <c r="M64" s="20">
        <v>5105</v>
      </c>
      <c r="N64" s="20">
        <v>104</v>
      </c>
      <c r="O64" s="20">
        <v>1130</v>
      </c>
      <c r="P64" s="20">
        <v>238</v>
      </c>
    </row>
    <row r="65" spans="2:16" ht="13.5">
      <c r="B65" s="18">
        <v>4</v>
      </c>
      <c r="C65" s="24" t="s">
        <v>65</v>
      </c>
      <c r="D65" s="20">
        <v>12203</v>
      </c>
      <c r="E65" s="20">
        <v>11145</v>
      </c>
      <c r="F65" s="20">
        <v>28838</v>
      </c>
      <c r="G65" s="21">
        <v>2.5875280394795874</v>
      </c>
      <c r="H65" s="21">
        <v>51.242709735307315</v>
      </c>
      <c r="I65" s="20">
        <v>2821</v>
      </c>
      <c r="J65" s="20">
        <v>2246</v>
      </c>
      <c r="K65" s="20">
        <v>607</v>
      </c>
      <c r="L65" s="20">
        <v>37</v>
      </c>
      <c r="M65" s="20">
        <v>5711</v>
      </c>
      <c r="N65" s="20">
        <v>103</v>
      </c>
      <c r="O65" s="20">
        <v>1295</v>
      </c>
      <c r="P65" s="20">
        <v>359</v>
      </c>
    </row>
    <row r="66" spans="2:16" ht="12.75" customHeight="1">
      <c r="B66" s="18">
        <v>5</v>
      </c>
      <c r="C66" s="24" t="s">
        <v>66</v>
      </c>
      <c r="D66" s="20">
        <v>6567</v>
      </c>
      <c r="E66" s="20">
        <v>6187</v>
      </c>
      <c r="F66" s="20">
        <v>15162</v>
      </c>
      <c r="G66" s="21">
        <v>2.450622272506869</v>
      </c>
      <c r="H66" s="21">
        <v>50.250525294973336</v>
      </c>
      <c r="I66" s="20">
        <v>1625</v>
      </c>
      <c r="J66" s="20">
        <v>1127</v>
      </c>
      <c r="K66" s="20">
        <v>311</v>
      </c>
      <c r="L66" s="20">
        <v>46</v>
      </c>
      <c r="M66" s="20">
        <v>3109</v>
      </c>
      <c r="N66" s="20">
        <v>47</v>
      </c>
      <c r="O66" s="20">
        <v>670</v>
      </c>
      <c r="P66" s="20">
        <v>60</v>
      </c>
    </row>
    <row r="67" spans="2:16" ht="13.5">
      <c r="B67" s="18">
        <v>6</v>
      </c>
      <c r="C67" s="24" t="s">
        <v>67</v>
      </c>
      <c r="D67" s="20">
        <v>10994</v>
      </c>
      <c r="E67" s="20">
        <v>10710</v>
      </c>
      <c r="F67" s="20">
        <v>23598</v>
      </c>
      <c r="G67" s="21">
        <v>2.2033613445378153</v>
      </c>
      <c r="H67" s="21">
        <v>45.676937441643325</v>
      </c>
      <c r="I67" s="20">
        <v>2616</v>
      </c>
      <c r="J67" s="20">
        <v>1844</v>
      </c>
      <c r="K67" s="20">
        <v>429</v>
      </c>
      <c r="L67" s="20">
        <v>3</v>
      </c>
      <c r="M67" s="20">
        <v>4892</v>
      </c>
      <c r="N67" s="20">
        <v>58</v>
      </c>
      <c r="O67" s="20">
        <v>1007</v>
      </c>
      <c r="P67" s="20">
        <v>183</v>
      </c>
    </row>
    <row r="68" spans="2:16" ht="13.5">
      <c r="B68" s="18">
        <v>7</v>
      </c>
      <c r="C68" s="24" t="s">
        <v>68</v>
      </c>
      <c r="D68" s="20">
        <v>13429</v>
      </c>
      <c r="E68" s="20">
        <v>12654</v>
      </c>
      <c r="F68" s="20">
        <v>29929</v>
      </c>
      <c r="G68" s="21">
        <v>2.3651809704441282</v>
      </c>
      <c r="H68" s="21">
        <v>47.621305516042355</v>
      </c>
      <c r="I68" s="20">
        <v>3106</v>
      </c>
      <c r="J68" s="20">
        <v>2421</v>
      </c>
      <c r="K68" s="20">
        <v>497</v>
      </c>
      <c r="L68" s="20">
        <v>2</v>
      </c>
      <c r="M68" s="20">
        <v>6026</v>
      </c>
      <c r="N68" s="20">
        <v>73</v>
      </c>
      <c r="O68" s="20">
        <v>1277</v>
      </c>
      <c r="P68" s="20">
        <v>270</v>
      </c>
    </row>
    <row r="69" spans="2:16" ht="13.5">
      <c r="B69" s="18">
        <v>8</v>
      </c>
      <c r="C69" s="24" t="s">
        <v>69</v>
      </c>
      <c r="D69" s="23">
        <v>28775</v>
      </c>
      <c r="E69" s="23">
        <v>25131</v>
      </c>
      <c r="F69" s="23">
        <v>44647</v>
      </c>
      <c r="G69" s="21">
        <v>1.7765707691695516</v>
      </c>
      <c r="H69" s="21">
        <v>38.1878954279575</v>
      </c>
      <c r="I69" s="23">
        <v>5392</v>
      </c>
      <c r="J69" s="23">
        <v>3491</v>
      </c>
      <c r="K69" s="23">
        <v>658</v>
      </c>
      <c r="L69" s="23">
        <v>56</v>
      </c>
      <c r="M69" s="20">
        <v>9597</v>
      </c>
      <c r="N69" s="20">
        <v>315</v>
      </c>
      <c r="O69" s="20">
        <v>2804</v>
      </c>
      <c r="P69" s="20">
        <v>241</v>
      </c>
    </row>
    <row r="70" spans="2:16" ht="13.5">
      <c r="B70" s="18">
        <v>9</v>
      </c>
      <c r="C70" s="24" t="s">
        <v>70</v>
      </c>
      <c r="D70" s="20">
        <v>14745</v>
      </c>
      <c r="E70" s="20">
        <v>13518</v>
      </c>
      <c r="F70" s="20">
        <v>28647</v>
      </c>
      <c r="G70" s="21">
        <v>2.1191744340878826</v>
      </c>
      <c r="H70" s="21">
        <v>35.5525965379494</v>
      </c>
      <c r="I70" s="20">
        <v>2808</v>
      </c>
      <c r="J70" s="20">
        <v>1531</v>
      </c>
      <c r="K70" s="20">
        <v>464</v>
      </c>
      <c r="L70" s="20">
        <v>3</v>
      </c>
      <c r="M70" s="20">
        <v>4806</v>
      </c>
      <c r="N70" s="20">
        <v>250</v>
      </c>
      <c r="O70" s="20">
        <v>1499</v>
      </c>
      <c r="P70" s="20">
        <v>194</v>
      </c>
    </row>
    <row r="71" spans="2:16" ht="13.5">
      <c r="B71" s="18">
        <v>10</v>
      </c>
      <c r="C71" s="24" t="s">
        <v>71</v>
      </c>
      <c r="D71" s="20">
        <v>19586</v>
      </c>
      <c r="E71" s="20">
        <v>17617</v>
      </c>
      <c r="F71" s="20">
        <v>27838</v>
      </c>
      <c r="G71" s="21">
        <v>1.5801782369302377</v>
      </c>
      <c r="H71" s="21">
        <v>35.811999772946585</v>
      </c>
      <c r="I71" s="20">
        <v>3769</v>
      </c>
      <c r="J71" s="20">
        <v>2068</v>
      </c>
      <c r="K71" s="20">
        <v>385</v>
      </c>
      <c r="L71" s="20">
        <v>87</v>
      </c>
      <c r="M71" s="20">
        <v>6309</v>
      </c>
      <c r="N71" s="20">
        <v>100</v>
      </c>
      <c r="O71" s="20">
        <v>1784</v>
      </c>
      <c r="P71" s="20">
        <v>297</v>
      </c>
    </row>
    <row r="72" spans="2:16" ht="13.5">
      <c r="B72" s="18">
        <v>11</v>
      </c>
      <c r="C72" s="24" t="s">
        <v>72</v>
      </c>
      <c r="D72" s="20">
        <v>67299</v>
      </c>
      <c r="E72" s="20">
        <v>56374</v>
      </c>
      <c r="F72" s="20">
        <v>79213</v>
      </c>
      <c r="G72" s="21">
        <v>1.4051335722141414</v>
      </c>
      <c r="H72" s="21">
        <v>27.75038138148792</v>
      </c>
      <c r="I72" s="20">
        <v>9782</v>
      </c>
      <c r="J72" s="20">
        <v>4877</v>
      </c>
      <c r="K72" s="20">
        <v>933</v>
      </c>
      <c r="L72" s="20">
        <v>52</v>
      </c>
      <c r="M72" s="20">
        <v>15644</v>
      </c>
      <c r="N72" s="20">
        <v>585</v>
      </c>
      <c r="O72" s="20">
        <v>5390</v>
      </c>
      <c r="P72" s="20">
        <v>1197</v>
      </c>
    </row>
    <row r="73" spans="2:16" ht="13.5">
      <c r="B73" s="18">
        <v>12</v>
      </c>
      <c r="C73" s="24" t="s">
        <v>73</v>
      </c>
      <c r="D73" s="20">
        <v>47035</v>
      </c>
      <c r="E73" s="20">
        <v>39968</v>
      </c>
      <c r="F73" s="20">
        <v>60366</v>
      </c>
      <c r="G73" s="21">
        <v>1.5103582866293035</v>
      </c>
      <c r="H73" s="21">
        <v>35.000500400320256</v>
      </c>
      <c r="I73" s="20">
        <v>8177</v>
      </c>
      <c r="J73" s="20">
        <v>4680</v>
      </c>
      <c r="K73" s="20">
        <v>1090</v>
      </c>
      <c r="L73" s="20">
        <v>42</v>
      </c>
      <c r="M73" s="20">
        <v>13989</v>
      </c>
      <c r="N73" s="20">
        <v>1215</v>
      </c>
      <c r="O73" s="20">
        <v>5257</v>
      </c>
      <c r="P73" s="20">
        <v>2354</v>
      </c>
    </row>
    <row r="74" spans="2:16" ht="13.5">
      <c r="B74" s="18">
        <v>13</v>
      </c>
      <c r="C74" s="24" t="s">
        <v>74</v>
      </c>
      <c r="D74" s="20">
        <v>35624</v>
      </c>
      <c r="E74" s="20">
        <v>31884</v>
      </c>
      <c r="F74" s="20">
        <v>28120</v>
      </c>
      <c r="G74" s="21">
        <v>0.8819470580855602</v>
      </c>
      <c r="H74" s="21">
        <v>23.481997239994982</v>
      </c>
      <c r="I74" s="20">
        <v>5016</v>
      </c>
      <c r="J74" s="20">
        <v>1934</v>
      </c>
      <c r="K74" s="20">
        <v>537</v>
      </c>
      <c r="L74" s="20">
        <v>0</v>
      </c>
      <c r="M74" s="20">
        <v>7487</v>
      </c>
      <c r="N74" s="20">
        <v>631</v>
      </c>
      <c r="O74" s="20">
        <v>4235</v>
      </c>
      <c r="P74" s="20">
        <v>2588</v>
      </c>
    </row>
    <row r="75" spans="2:16" ht="13.5">
      <c r="B75" s="18">
        <v>14</v>
      </c>
      <c r="C75" s="24" t="s">
        <v>201</v>
      </c>
      <c r="D75" s="20">
        <v>26293</v>
      </c>
      <c r="E75" s="20">
        <v>23095</v>
      </c>
      <c r="F75" s="20">
        <v>25024</v>
      </c>
      <c r="G75" s="21">
        <v>1.0835245724182723</v>
      </c>
      <c r="H75" s="21">
        <v>26.59883091578264</v>
      </c>
      <c r="I75" s="20">
        <v>3928</v>
      </c>
      <c r="J75" s="20">
        <v>1774</v>
      </c>
      <c r="K75" s="20">
        <v>441</v>
      </c>
      <c r="L75" s="20">
        <v>0</v>
      </c>
      <c r="M75" s="20">
        <v>6143</v>
      </c>
      <c r="N75" s="20">
        <v>377</v>
      </c>
      <c r="O75" s="20">
        <v>2711</v>
      </c>
      <c r="P75" s="20">
        <v>1392</v>
      </c>
    </row>
    <row r="76" spans="2:16" ht="13.5">
      <c r="B76" s="18">
        <v>15</v>
      </c>
      <c r="C76" s="24" t="s">
        <v>75</v>
      </c>
      <c r="D76" s="20">
        <v>17233</v>
      </c>
      <c r="E76" s="20">
        <v>16294</v>
      </c>
      <c r="F76" s="20">
        <v>23486</v>
      </c>
      <c r="G76" s="21">
        <v>1.4413894685160182</v>
      </c>
      <c r="H76" s="21">
        <v>34.57714496133546</v>
      </c>
      <c r="I76" s="20">
        <v>3432</v>
      </c>
      <c r="J76" s="20">
        <v>1755</v>
      </c>
      <c r="K76" s="20">
        <v>407</v>
      </c>
      <c r="L76" s="20">
        <v>40</v>
      </c>
      <c r="M76" s="20">
        <v>5634</v>
      </c>
      <c r="N76" s="20">
        <v>71</v>
      </c>
      <c r="O76" s="20">
        <v>659</v>
      </c>
      <c r="P76" s="20">
        <v>269</v>
      </c>
    </row>
    <row r="77" spans="2:16" ht="13.5">
      <c r="B77" s="18">
        <v>16</v>
      </c>
      <c r="C77" s="24" t="s">
        <v>76</v>
      </c>
      <c r="D77" s="20">
        <v>6956</v>
      </c>
      <c r="E77" s="20">
        <v>6732</v>
      </c>
      <c r="F77" s="20">
        <v>9592</v>
      </c>
      <c r="G77" s="21">
        <v>1.4248366013071896</v>
      </c>
      <c r="H77" s="21">
        <v>34.86333927510398</v>
      </c>
      <c r="I77" s="20">
        <v>1431</v>
      </c>
      <c r="J77" s="20">
        <v>726</v>
      </c>
      <c r="K77" s="20">
        <v>190</v>
      </c>
      <c r="L77" s="20">
        <v>0</v>
      </c>
      <c r="M77" s="20">
        <v>2347</v>
      </c>
      <c r="N77" s="20">
        <v>140</v>
      </c>
      <c r="O77" s="20">
        <v>671</v>
      </c>
      <c r="P77" s="20">
        <v>269</v>
      </c>
    </row>
    <row r="78" spans="2:16" ht="13.5">
      <c r="B78" s="18">
        <v>17</v>
      </c>
      <c r="C78" s="24" t="s">
        <v>77</v>
      </c>
      <c r="D78" s="23">
        <v>6795</v>
      </c>
      <c r="E78" s="23">
        <v>6508</v>
      </c>
      <c r="F78" s="23">
        <v>9878</v>
      </c>
      <c r="G78" s="21">
        <v>1.5178242163491087</v>
      </c>
      <c r="H78" s="21">
        <v>39.07498463429625</v>
      </c>
      <c r="I78" s="23">
        <v>1494</v>
      </c>
      <c r="J78" s="23">
        <v>799</v>
      </c>
      <c r="K78" s="23">
        <v>234</v>
      </c>
      <c r="L78" s="23">
        <v>16</v>
      </c>
      <c r="M78" s="20">
        <v>2543</v>
      </c>
      <c r="N78" s="20">
        <v>39</v>
      </c>
      <c r="O78" s="20">
        <v>693</v>
      </c>
      <c r="P78" s="20">
        <v>41</v>
      </c>
    </row>
    <row r="79" spans="2:16" ht="13.5">
      <c r="B79" s="18">
        <v>18</v>
      </c>
      <c r="C79" s="24" t="s">
        <v>78</v>
      </c>
      <c r="D79" s="20">
        <v>8113</v>
      </c>
      <c r="E79" s="20">
        <v>7695</v>
      </c>
      <c r="F79" s="20">
        <v>8982</v>
      </c>
      <c r="G79" s="21">
        <v>1.167251461988304</v>
      </c>
      <c r="H79" s="21">
        <v>32.241715399610136</v>
      </c>
      <c r="I79" s="20">
        <v>1492</v>
      </c>
      <c r="J79" s="20">
        <v>706</v>
      </c>
      <c r="K79" s="20">
        <v>197</v>
      </c>
      <c r="L79" s="20">
        <v>86</v>
      </c>
      <c r="M79" s="20">
        <v>2481</v>
      </c>
      <c r="N79" s="20">
        <v>55</v>
      </c>
      <c r="O79" s="23">
        <v>714</v>
      </c>
      <c r="P79" s="20">
        <v>352</v>
      </c>
    </row>
    <row r="80" spans="2:16" ht="13.5">
      <c r="B80" s="18">
        <v>19</v>
      </c>
      <c r="C80" s="24" t="s">
        <v>79</v>
      </c>
      <c r="D80" s="20">
        <v>8535</v>
      </c>
      <c r="E80" s="20">
        <v>7351</v>
      </c>
      <c r="F80" s="20">
        <v>12853</v>
      </c>
      <c r="G80" s="21">
        <v>1.748469595973337</v>
      </c>
      <c r="H80" s="21">
        <v>39.5184328662767</v>
      </c>
      <c r="I80" s="20">
        <v>1547</v>
      </c>
      <c r="J80" s="20">
        <v>1016</v>
      </c>
      <c r="K80" s="20">
        <v>253</v>
      </c>
      <c r="L80" s="20">
        <v>89</v>
      </c>
      <c r="M80" s="20">
        <v>2905</v>
      </c>
      <c r="N80" s="23">
        <v>139</v>
      </c>
      <c r="O80" s="20">
        <v>724</v>
      </c>
      <c r="P80" s="20">
        <v>160</v>
      </c>
    </row>
    <row r="81" spans="2:16" ht="13.5">
      <c r="B81" s="18">
        <v>20</v>
      </c>
      <c r="C81" s="24" t="s">
        <v>80</v>
      </c>
      <c r="D81" s="20">
        <v>17757</v>
      </c>
      <c r="E81" s="20">
        <v>16042</v>
      </c>
      <c r="F81" s="20">
        <v>20845</v>
      </c>
      <c r="G81" s="21">
        <v>1.2994015708764493</v>
      </c>
      <c r="H81" s="21">
        <v>31.274155342226656</v>
      </c>
      <c r="I81" s="20">
        <v>3094</v>
      </c>
      <c r="J81" s="20">
        <v>1445</v>
      </c>
      <c r="K81" s="20">
        <v>478</v>
      </c>
      <c r="L81" s="20">
        <v>0</v>
      </c>
      <c r="M81" s="20">
        <v>5017</v>
      </c>
      <c r="N81" s="20">
        <v>156</v>
      </c>
      <c r="O81" s="20">
        <v>1533</v>
      </c>
      <c r="P81" s="20">
        <v>70</v>
      </c>
    </row>
    <row r="82" spans="2:16" ht="13.5">
      <c r="B82" s="18">
        <v>21</v>
      </c>
      <c r="C82" s="24" t="s">
        <v>81</v>
      </c>
      <c r="D82" s="20">
        <v>16904</v>
      </c>
      <c r="E82" s="20">
        <v>15791</v>
      </c>
      <c r="F82" s="20">
        <v>16476</v>
      </c>
      <c r="G82" s="21">
        <v>1.0433791400164651</v>
      </c>
      <c r="H82" s="21">
        <v>26.876068646697487</v>
      </c>
      <c r="I82" s="20">
        <v>2720</v>
      </c>
      <c r="J82" s="20">
        <v>1233</v>
      </c>
      <c r="K82" s="20">
        <v>291</v>
      </c>
      <c r="L82" s="20">
        <v>0</v>
      </c>
      <c r="M82" s="20">
        <v>4244</v>
      </c>
      <c r="N82" s="20">
        <v>254</v>
      </c>
      <c r="O82" s="20">
        <v>1574</v>
      </c>
      <c r="P82" s="20">
        <v>289</v>
      </c>
    </row>
    <row r="83" spans="2:16" ht="13.5">
      <c r="B83" s="18">
        <v>22</v>
      </c>
      <c r="C83" s="24" t="s">
        <v>82</v>
      </c>
      <c r="D83" s="23">
        <v>25901</v>
      </c>
      <c r="E83" s="23">
        <v>23953</v>
      </c>
      <c r="F83" s="23">
        <v>24674</v>
      </c>
      <c r="G83" s="21">
        <v>1.0301006137018327</v>
      </c>
      <c r="H83" s="21">
        <v>25.796351187742662</v>
      </c>
      <c r="I83" s="23">
        <v>3892</v>
      </c>
      <c r="J83" s="23">
        <v>1802</v>
      </c>
      <c r="K83" s="23">
        <v>110</v>
      </c>
      <c r="L83" s="23">
        <v>375</v>
      </c>
      <c r="M83" s="20">
        <v>6179</v>
      </c>
      <c r="N83" s="20">
        <v>71</v>
      </c>
      <c r="O83" s="20">
        <v>3171</v>
      </c>
      <c r="P83" s="20">
        <v>747</v>
      </c>
    </row>
    <row r="84" spans="2:16" ht="13.5">
      <c r="B84" s="18">
        <v>23</v>
      </c>
      <c r="C84" s="24" t="s">
        <v>83</v>
      </c>
      <c r="D84" s="20">
        <v>46465</v>
      </c>
      <c r="E84" s="20">
        <v>43666</v>
      </c>
      <c r="F84" s="20">
        <v>42323</v>
      </c>
      <c r="G84" s="21">
        <v>0.969243805248935</v>
      </c>
      <c r="H84" s="21">
        <v>24.790454816104063</v>
      </c>
      <c r="I84" s="20">
        <v>7005</v>
      </c>
      <c r="J84" s="20">
        <v>3083</v>
      </c>
      <c r="K84" s="20">
        <v>737</v>
      </c>
      <c r="L84" s="20">
        <v>0</v>
      </c>
      <c r="M84" s="20">
        <v>10825</v>
      </c>
      <c r="N84" s="20">
        <v>1401</v>
      </c>
      <c r="O84" s="20">
        <v>7107</v>
      </c>
      <c r="P84" s="20">
        <v>2375</v>
      </c>
    </row>
    <row r="85" spans="2:16" ht="13.5">
      <c r="B85" s="18">
        <v>24</v>
      </c>
      <c r="C85" s="24" t="s">
        <v>202</v>
      </c>
      <c r="D85" s="20">
        <v>18180</v>
      </c>
      <c r="E85" s="20">
        <v>16462</v>
      </c>
      <c r="F85" s="20">
        <v>23293</v>
      </c>
      <c r="G85" s="21">
        <v>1.4149556554489127</v>
      </c>
      <c r="H85" s="21">
        <v>35.85834042036205</v>
      </c>
      <c r="I85" s="20">
        <v>3394</v>
      </c>
      <c r="J85" s="20">
        <v>1926</v>
      </c>
      <c r="K85" s="20">
        <v>496</v>
      </c>
      <c r="L85" s="20">
        <v>87</v>
      </c>
      <c r="M85" s="20">
        <v>5903</v>
      </c>
      <c r="N85" s="20">
        <v>196</v>
      </c>
      <c r="O85" s="20">
        <v>2292</v>
      </c>
      <c r="P85" s="20">
        <v>232</v>
      </c>
    </row>
    <row r="86" spans="2:16" ht="13.5">
      <c r="B86" s="18">
        <v>25</v>
      </c>
      <c r="C86" s="24" t="s">
        <v>84</v>
      </c>
      <c r="D86" s="20">
        <v>14380</v>
      </c>
      <c r="E86" s="20">
        <v>12526</v>
      </c>
      <c r="F86" s="20">
        <v>18403</v>
      </c>
      <c r="G86" s="21">
        <v>1.4691840970780776</v>
      </c>
      <c r="H86" s="21">
        <v>34.08111128851988</v>
      </c>
      <c r="I86" s="20">
        <v>2536</v>
      </c>
      <c r="J86" s="20">
        <v>1382</v>
      </c>
      <c r="K86" s="20">
        <v>345</v>
      </c>
      <c r="L86" s="20">
        <v>6</v>
      </c>
      <c r="M86" s="20">
        <v>4269</v>
      </c>
      <c r="N86" s="20">
        <v>20</v>
      </c>
      <c r="O86" s="20">
        <v>1511</v>
      </c>
      <c r="P86" s="20">
        <v>0</v>
      </c>
    </row>
    <row r="87" spans="2:16" ht="13.5">
      <c r="B87" s="18">
        <v>26</v>
      </c>
      <c r="C87" s="24" t="s">
        <v>85</v>
      </c>
      <c r="D87" s="20">
        <v>11607</v>
      </c>
      <c r="E87" s="20">
        <v>10583</v>
      </c>
      <c r="F87" s="20">
        <v>14965</v>
      </c>
      <c r="G87" s="21">
        <v>1.4140602853633186</v>
      </c>
      <c r="H87" s="21">
        <v>33.619956534064066</v>
      </c>
      <c r="I87" s="20">
        <v>2208</v>
      </c>
      <c r="J87" s="20">
        <v>1095</v>
      </c>
      <c r="K87" s="20">
        <v>239</v>
      </c>
      <c r="L87" s="20">
        <v>16</v>
      </c>
      <c r="M87" s="20">
        <v>3558</v>
      </c>
      <c r="N87" s="20">
        <v>213</v>
      </c>
      <c r="O87" s="20">
        <v>1237</v>
      </c>
      <c r="P87" s="20">
        <v>802</v>
      </c>
    </row>
    <row r="88" spans="2:16" ht="13.5">
      <c r="B88" s="18">
        <v>27</v>
      </c>
      <c r="C88" s="24" t="s">
        <v>86</v>
      </c>
      <c r="D88" s="20">
        <v>52018</v>
      </c>
      <c r="E88" s="20">
        <v>40600</v>
      </c>
      <c r="F88" s="20">
        <v>52167</v>
      </c>
      <c r="G88" s="21">
        <v>1.2849014778325123</v>
      </c>
      <c r="H88" s="21">
        <v>31.75862068965517</v>
      </c>
      <c r="I88" s="20">
        <v>8009</v>
      </c>
      <c r="J88" s="20">
        <v>3857</v>
      </c>
      <c r="K88" s="20">
        <v>896</v>
      </c>
      <c r="L88" s="20">
        <v>132</v>
      </c>
      <c r="M88" s="20">
        <v>12894</v>
      </c>
      <c r="N88" s="20">
        <v>1132</v>
      </c>
      <c r="O88" s="20">
        <v>5777</v>
      </c>
      <c r="P88" s="20">
        <v>1835</v>
      </c>
    </row>
    <row r="89" spans="2:16" ht="13.5">
      <c r="B89" s="18">
        <v>28</v>
      </c>
      <c r="C89" s="24" t="s">
        <v>87</v>
      </c>
      <c r="D89" s="20">
        <v>26567</v>
      </c>
      <c r="E89" s="20">
        <v>24458</v>
      </c>
      <c r="F89" s="20">
        <v>28718</v>
      </c>
      <c r="G89" s="21">
        <v>1.1741761386867282</v>
      </c>
      <c r="H89" s="21">
        <v>28.563251287922153</v>
      </c>
      <c r="I89" s="20">
        <v>4520</v>
      </c>
      <c r="J89" s="20">
        <v>1945</v>
      </c>
      <c r="K89" s="20">
        <v>521</v>
      </c>
      <c r="L89" s="20">
        <v>0</v>
      </c>
      <c r="M89" s="20">
        <v>6986</v>
      </c>
      <c r="N89" s="20">
        <v>333</v>
      </c>
      <c r="O89" s="20">
        <v>3398</v>
      </c>
      <c r="P89" s="20">
        <v>548</v>
      </c>
    </row>
    <row r="90" spans="2:16" ht="13.5">
      <c r="B90" s="18">
        <v>29</v>
      </c>
      <c r="C90" s="24" t="s">
        <v>88</v>
      </c>
      <c r="D90" s="20">
        <v>10231</v>
      </c>
      <c r="E90" s="20">
        <v>7824</v>
      </c>
      <c r="F90" s="20">
        <v>12176</v>
      </c>
      <c r="G90" s="21">
        <v>1.556237218813906</v>
      </c>
      <c r="H90" s="21">
        <v>36.899284253578735</v>
      </c>
      <c r="I90" s="20">
        <v>1780</v>
      </c>
      <c r="J90" s="20">
        <v>911</v>
      </c>
      <c r="K90" s="20">
        <v>196</v>
      </c>
      <c r="L90" s="20">
        <v>0</v>
      </c>
      <c r="M90" s="20">
        <v>2887</v>
      </c>
      <c r="N90" s="20">
        <v>60</v>
      </c>
      <c r="O90" s="20">
        <v>899</v>
      </c>
      <c r="P90" s="20">
        <v>143</v>
      </c>
    </row>
    <row r="91" spans="2:16" ht="13.5">
      <c r="B91" s="18">
        <v>30</v>
      </c>
      <c r="C91" s="24" t="s">
        <v>27</v>
      </c>
      <c r="D91" s="23">
        <v>6160</v>
      </c>
      <c r="E91" s="23">
        <v>5573</v>
      </c>
      <c r="F91" s="23">
        <v>10417</v>
      </c>
      <c r="G91" s="21">
        <v>1.8691907410730306</v>
      </c>
      <c r="H91" s="21">
        <v>41.23452359590885</v>
      </c>
      <c r="I91" s="23">
        <v>1249</v>
      </c>
      <c r="J91" s="23">
        <v>796</v>
      </c>
      <c r="K91" s="23">
        <v>243</v>
      </c>
      <c r="L91" s="23">
        <v>10</v>
      </c>
      <c r="M91" s="20">
        <v>2298</v>
      </c>
      <c r="N91" s="20">
        <v>59</v>
      </c>
      <c r="O91" s="20">
        <v>503</v>
      </c>
      <c r="P91" s="20">
        <v>30</v>
      </c>
    </row>
    <row r="92" spans="2:16" ht="13.5">
      <c r="B92" s="18">
        <v>31</v>
      </c>
      <c r="C92" s="24" t="s">
        <v>89</v>
      </c>
      <c r="D92" s="20">
        <v>5554</v>
      </c>
      <c r="E92" s="20">
        <v>5239</v>
      </c>
      <c r="F92" s="20">
        <v>6698</v>
      </c>
      <c r="G92" s="21">
        <v>1.278488261118534</v>
      </c>
      <c r="H92" s="21">
        <v>31.036457339186867</v>
      </c>
      <c r="I92" s="20">
        <v>999</v>
      </c>
      <c r="J92" s="20">
        <v>500</v>
      </c>
      <c r="K92" s="20">
        <v>120</v>
      </c>
      <c r="L92" s="20">
        <v>7</v>
      </c>
      <c r="M92" s="20">
        <v>1626</v>
      </c>
      <c r="N92" s="20">
        <v>175</v>
      </c>
      <c r="O92" s="20">
        <v>837</v>
      </c>
      <c r="P92" s="20">
        <v>1263</v>
      </c>
    </row>
    <row r="93" spans="2:16" ht="13.5">
      <c r="B93" s="18">
        <v>32</v>
      </c>
      <c r="C93" s="24" t="s">
        <v>90</v>
      </c>
      <c r="D93" s="20">
        <v>6488</v>
      </c>
      <c r="E93" s="20">
        <v>5875</v>
      </c>
      <c r="F93" s="20">
        <v>8384</v>
      </c>
      <c r="G93" s="21">
        <v>1.427063829787234</v>
      </c>
      <c r="H93" s="21">
        <v>33.361702127659576</v>
      </c>
      <c r="I93" s="20">
        <v>1126</v>
      </c>
      <c r="J93" s="20">
        <v>597</v>
      </c>
      <c r="K93" s="20">
        <v>196</v>
      </c>
      <c r="L93" s="20">
        <v>41</v>
      </c>
      <c r="M93" s="20">
        <v>1960</v>
      </c>
      <c r="N93" s="20">
        <v>46</v>
      </c>
      <c r="O93" s="20">
        <v>794</v>
      </c>
      <c r="P93" s="20">
        <v>241</v>
      </c>
    </row>
    <row r="94" spans="2:16" ht="13.5">
      <c r="B94" s="18">
        <v>33</v>
      </c>
      <c r="C94" s="24" t="s">
        <v>91</v>
      </c>
      <c r="D94" s="20">
        <v>7514</v>
      </c>
      <c r="E94" s="20">
        <v>6319</v>
      </c>
      <c r="F94" s="20">
        <v>8893</v>
      </c>
      <c r="G94" s="21">
        <v>1.4073429340085457</v>
      </c>
      <c r="H94" s="21">
        <v>33.18563063775914</v>
      </c>
      <c r="I94" s="20">
        <v>1271</v>
      </c>
      <c r="J94" s="20">
        <v>617</v>
      </c>
      <c r="K94" s="20">
        <v>195</v>
      </c>
      <c r="L94" s="20">
        <v>14</v>
      </c>
      <c r="M94" s="20">
        <v>2097</v>
      </c>
      <c r="N94" s="20">
        <v>33</v>
      </c>
      <c r="O94" s="20">
        <v>469</v>
      </c>
      <c r="P94" s="20">
        <v>131</v>
      </c>
    </row>
    <row r="95" spans="2:16" ht="13.5">
      <c r="B95" s="18">
        <v>34</v>
      </c>
      <c r="C95" s="24" t="s">
        <v>92</v>
      </c>
      <c r="D95" s="20">
        <v>10077</v>
      </c>
      <c r="E95" s="20">
        <v>8289</v>
      </c>
      <c r="F95" s="20">
        <v>9484</v>
      </c>
      <c r="G95" s="21">
        <v>1.1441669682712028</v>
      </c>
      <c r="H95" s="21">
        <v>28.507660755217756</v>
      </c>
      <c r="I95" s="20">
        <v>1421</v>
      </c>
      <c r="J95" s="20">
        <v>585</v>
      </c>
      <c r="K95" s="20">
        <v>357</v>
      </c>
      <c r="L95" s="20"/>
      <c r="M95" s="20">
        <v>2363</v>
      </c>
      <c r="N95" s="20">
        <v>156</v>
      </c>
      <c r="O95" s="20">
        <v>783</v>
      </c>
      <c r="P95" s="20">
        <v>111</v>
      </c>
    </row>
    <row r="96" spans="2:16" ht="13.5">
      <c r="B96" s="18">
        <v>35</v>
      </c>
      <c r="C96" s="24" t="s">
        <v>93</v>
      </c>
      <c r="D96" s="20">
        <v>11268</v>
      </c>
      <c r="E96" s="20">
        <v>10456</v>
      </c>
      <c r="F96" s="20">
        <v>12982</v>
      </c>
      <c r="G96" s="21">
        <v>1.241583779648049</v>
      </c>
      <c r="H96" s="21">
        <v>30.365340474368786</v>
      </c>
      <c r="I96" s="20">
        <v>2015</v>
      </c>
      <c r="J96" s="20">
        <v>899</v>
      </c>
      <c r="K96" s="20">
        <v>252</v>
      </c>
      <c r="L96" s="20">
        <v>9</v>
      </c>
      <c r="M96" s="20">
        <v>3175</v>
      </c>
      <c r="N96" s="20">
        <v>69</v>
      </c>
      <c r="O96" s="20">
        <v>924</v>
      </c>
      <c r="P96" s="20">
        <v>118</v>
      </c>
    </row>
    <row r="97" spans="2:16" ht="13.5">
      <c r="B97" s="18">
        <v>36</v>
      </c>
      <c r="C97" s="24" t="s">
        <v>94</v>
      </c>
      <c r="D97" s="20">
        <v>7180</v>
      </c>
      <c r="E97" s="20">
        <v>6293</v>
      </c>
      <c r="F97" s="20">
        <v>11924</v>
      </c>
      <c r="G97" s="21">
        <v>1.8948037501986335</v>
      </c>
      <c r="H97" s="21">
        <v>41.56999841093278</v>
      </c>
      <c r="I97" s="20">
        <v>1433</v>
      </c>
      <c r="J97" s="20">
        <v>896</v>
      </c>
      <c r="K97" s="20">
        <v>284</v>
      </c>
      <c r="L97" s="20">
        <v>3</v>
      </c>
      <c r="M97" s="20">
        <v>2616</v>
      </c>
      <c r="N97" s="20">
        <v>170</v>
      </c>
      <c r="O97" s="20">
        <v>1339</v>
      </c>
      <c r="P97" s="23">
        <v>365</v>
      </c>
    </row>
    <row r="98" spans="2:16" ht="13.5">
      <c r="B98" s="18">
        <v>37</v>
      </c>
      <c r="C98" s="24" t="s">
        <v>95</v>
      </c>
      <c r="D98" s="20">
        <v>6341</v>
      </c>
      <c r="E98" s="20">
        <v>5584</v>
      </c>
      <c r="F98" s="20">
        <v>9108</v>
      </c>
      <c r="G98" s="21">
        <v>1.6310888252148996</v>
      </c>
      <c r="H98" s="21">
        <v>39.38037249283667</v>
      </c>
      <c r="I98" s="20">
        <v>1264</v>
      </c>
      <c r="J98" s="20">
        <v>731</v>
      </c>
      <c r="K98" s="20">
        <v>180</v>
      </c>
      <c r="L98" s="20">
        <v>24</v>
      </c>
      <c r="M98" s="20">
        <v>2199</v>
      </c>
      <c r="N98" s="20">
        <v>58</v>
      </c>
      <c r="O98" s="20">
        <v>564</v>
      </c>
      <c r="P98" s="20">
        <v>44</v>
      </c>
    </row>
    <row r="99" spans="2:16" ht="13.5">
      <c r="B99" s="18">
        <v>38</v>
      </c>
      <c r="C99" s="24" t="s">
        <v>96</v>
      </c>
      <c r="D99" s="20">
        <v>8611</v>
      </c>
      <c r="E99" s="20">
        <v>7204</v>
      </c>
      <c r="F99" s="20">
        <v>14270</v>
      </c>
      <c r="G99" s="21">
        <v>1.9808439755691283</v>
      </c>
      <c r="H99" s="21">
        <v>33.57856746252082</v>
      </c>
      <c r="I99" s="20">
        <v>1413</v>
      </c>
      <c r="J99" s="20">
        <v>738</v>
      </c>
      <c r="K99" s="20">
        <v>258</v>
      </c>
      <c r="L99" s="20">
        <v>10</v>
      </c>
      <c r="M99" s="20">
        <v>2419</v>
      </c>
      <c r="N99" s="20">
        <v>36</v>
      </c>
      <c r="O99" s="20">
        <v>916</v>
      </c>
      <c r="P99" s="20">
        <v>221</v>
      </c>
    </row>
    <row r="100" spans="2:16" ht="13.5">
      <c r="B100" s="18">
        <v>39</v>
      </c>
      <c r="C100" s="24" t="s">
        <v>97</v>
      </c>
      <c r="D100" s="23">
        <v>3733</v>
      </c>
      <c r="E100" s="23">
        <v>3045</v>
      </c>
      <c r="F100" s="23">
        <v>5403</v>
      </c>
      <c r="G100" s="21">
        <v>1.7743842364532019</v>
      </c>
      <c r="H100" s="21">
        <v>41.444991789819376</v>
      </c>
      <c r="I100" s="23">
        <v>740</v>
      </c>
      <c r="J100" s="23">
        <v>416</v>
      </c>
      <c r="K100" s="23">
        <v>98</v>
      </c>
      <c r="L100" s="23">
        <v>8</v>
      </c>
      <c r="M100" s="20">
        <v>1262</v>
      </c>
      <c r="N100" s="20">
        <v>46</v>
      </c>
      <c r="O100" s="20">
        <v>431</v>
      </c>
      <c r="P100" s="20">
        <v>48</v>
      </c>
    </row>
    <row r="101" spans="2:16" ht="13.5">
      <c r="B101" s="18">
        <v>40</v>
      </c>
      <c r="C101" s="24" t="s">
        <v>98</v>
      </c>
      <c r="D101" s="20">
        <v>24282</v>
      </c>
      <c r="E101" s="20">
        <v>20613</v>
      </c>
      <c r="F101" s="20">
        <v>27682</v>
      </c>
      <c r="G101" s="21">
        <v>1.3429389220394896</v>
      </c>
      <c r="H101" s="21">
        <v>31.572308737204676</v>
      </c>
      <c r="I101" s="20">
        <v>3963</v>
      </c>
      <c r="J101" s="20">
        <v>1915</v>
      </c>
      <c r="K101" s="20">
        <v>630</v>
      </c>
      <c r="L101" s="20">
        <v>0</v>
      </c>
      <c r="M101" s="20">
        <v>6508</v>
      </c>
      <c r="N101" s="20">
        <v>283</v>
      </c>
      <c r="O101" s="20">
        <v>1802</v>
      </c>
      <c r="P101" s="20">
        <v>373</v>
      </c>
    </row>
    <row r="102" spans="2:16" ht="13.5">
      <c r="B102" s="18">
        <v>41</v>
      </c>
      <c r="C102" s="24" t="s">
        <v>99</v>
      </c>
      <c r="D102" s="20">
        <v>8660</v>
      </c>
      <c r="E102" s="20">
        <v>8021</v>
      </c>
      <c r="F102" s="20">
        <v>18635</v>
      </c>
      <c r="G102" s="21">
        <v>2.32327639945144</v>
      </c>
      <c r="H102" s="21">
        <v>48.086273531978556</v>
      </c>
      <c r="I102" s="20">
        <v>2110</v>
      </c>
      <c r="J102" s="20">
        <v>1328</v>
      </c>
      <c r="K102" s="20">
        <v>419</v>
      </c>
      <c r="L102" s="20">
        <v>0</v>
      </c>
      <c r="M102" s="20">
        <v>3857</v>
      </c>
      <c r="N102" s="20">
        <v>92</v>
      </c>
      <c r="O102" s="20">
        <v>1423</v>
      </c>
      <c r="P102" s="20">
        <v>198</v>
      </c>
    </row>
    <row r="103" spans="2:16" ht="13.5">
      <c r="B103" s="18">
        <v>42</v>
      </c>
      <c r="C103" s="24" t="s">
        <v>100</v>
      </c>
      <c r="D103" s="20">
        <v>8528</v>
      </c>
      <c r="E103" s="20">
        <v>7784</v>
      </c>
      <c r="F103" s="20">
        <v>19571</v>
      </c>
      <c r="G103" s="21">
        <v>2.5142600205549845</v>
      </c>
      <c r="H103" s="21">
        <v>51.69578622816034</v>
      </c>
      <c r="I103" s="20">
        <v>2095</v>
      </c>
      <c r="J103" s="20">
        <v>1448</v>
      </c>
      <c r="K103" s="20">
        <v>481</v>
      </c>
      <c r="L103" s="20">
        <v>0</v>
      </c>
      <c r="M103" s="20">
        <v>4024</v>
      </c>
      <c r="N103" s="20">
        <v>69</v>
      </c>
      <c r="O103" s="20">
        <v>699</v>
      </c>
      <c r="P103" s="20">
        <v>114</v>
      </c>
    </row>
    <row r="104" spans="2:16" ht="13.5">
      <c r="B104" s="18">
        <v>43</v>
      </c>
      <c r="C104" s="24" t="s">
        <v>101</v>
      </c>
      <c r="D104" s="23">
        <v>10470</v>
      </c>
      <c r="E104" s="23">
        <v>9860</v>
      </c>
      <c r="F104" s="23">
        <v>19772</v>
      </c>
      <c r="G104" s="21">
        <f>F104/E104</f>
        <v>2.0052738336713998</v>
      </c>
      <c r="H104" s="21">
        <v>44.49290060851927</v>
      </c>
      <c r="I104" s="23">
        <v>2498</v>
      </c>
      <c r="J104" s="23">
        <v>1512</v>
      </c>
      <c r="K104" s="23">
        <v>337</v>
      </c>
      <c r="L104" s="23">
        <v>40</v>
      </c>
      <c r="M104" s="20">
        <v>4387</v>
      </c>
      <c r="N104" s="20">
        <v>104</v>
      </c>
      <c r="O104" s="20">
        <v>1078</v>
      </c>
      <c r="P104" s="20">
        <v>168</v>
      </c>
    </row>
    <row r="105" spans="2:16" ht="13.5">
      <c r="B105" s="18">
        <v>44</v>
      </c>
      <c r="C105" s="24" t="s">
        <v>102</v>
      </c>
      <c r="D105" s="20">
        <v>6290</v>
      </c>
      <c r="E105" s="20">
        <v>5087</v>
      </c>
      <c r="F105" s="20">
        <v>12516</v>
      </c>
      <c r="G105" s="21">
        <f>F105/E105</f>
        <v>2.4603892274425005</v>
      </c>
      <c r="H105" s="21">
        <v>46.51071358364459</v>
      </c>
      <c r="I105" s="20">
        <v>1250</v>
      </c>
      <c r="J105" s="20">
        <v>848</v>
      </c>
      <c r="K105" s="20">
        <v>268</v>
      </c>
      <c r="L105" s="20">
        <v>0</v>
      </c>
      <c r="M105" s="20">
        <v>2366</v>
      </c>
      <c r="N105" s="20">
        <v>32</v>
      </c>
      <c r="O105" s="20">
        <v>365</v>
      </c>
      <c r="P105" s="20">
        <v>31</v>
      </c>
    </row>
    <row r="106" spans="2:16" ht="13.5">
      <c r="B106" s="18">
        <v>45</v>
      </c>
      <c r="C106" s="24" t="s">
        <v>103</v>
      </c>
      <c r="D106" s="20">
        <v>8015</v>
      </c>
      <c r="E106" s="20">
        <v>6815</v>
      </c>
      <c r="F106" s="20">
        <v>16955</v>
      </c>
      <c r="G106" s="21">
        <f>F106/E106</f>
        <v>2.4878943506969917</v>
      </c>
      <c r="H106" s="21">
        <v>49.816581071166546</v>
      </c>
      <c r="I106" s="20">
        <v>1760</v>
      </c>
      <c r="J106" s="20">
        <v>1247</v>
      </c>
      <c r="K106" s="20">
        <v>353</v>
      </c>
      <c r="L106" s="20">
        <v>35</v>
      </c>
      <c r="M106" s="20">
        <v>3395</v>
      </c>
      <c r="N106" s="20">
        <v>39</v>
      </c>
      <c r="O106" s="20">
        <v>480</v>
      </c>
      <c r="P106" s="20">
        <v>58</v>
      </c>
    </row>
    <row r="107" spans="2:16" ht="13.5">
      <c r="B107" s="18">
        <v>46</v>
      </c>
      <c r="C107" s="24" t="s">
        <v>40</v>
      </c>
      <c r="D107" s="20">
        <v>10901</v>
      </c>
      <c r="E107" s="20">
        <v>9603</v>
      </c>
      <c r="F107" s="20">
        <v>20716</v>
      </c>
      <c r="G107" s="21">
        <v>2.157242528376549</v>
      </c>
      <c r="H107" s="21">
        <v>46.84994272623138</v>
      </c>
      <c r="I107" s="20">
        <v>2431</v>
      </c>
      <c r="J107" s="20">
        <v>1636</v>
      </c>
      <c r="K107" s="20">
        <v>432</v>
      </c>
      <c r="L107" s="20">
        <v>0</v>
      </c>
      <c r="M107" s="20">
        <v>4499</v>
      </c>
      <c r="N107" s="20">
        <v>37</v>
      </c>
      <c r="O107" s="20">
        <v>717</v>
      </c>
      <c r="P107" s="20">
        <v>26</v>
      </c>
    </row>
    <row r="108" spans="2:16" ht="13.5">
      <c r="B108" s="18">
        <v>47</v>
      </c>
      <c r="C108" s="24" t="s">
        <v>104</v>
      </c>
      <c r="D108" s="20">
        <v>17084</v>
      </c>
      <c r="E108" s="20">
        <v>13093</v>
      </c>
      <c r="F108" s="20">
        <v>31273</v>
      </c>
      <c r="G108" s="21">
        <v>2.3885282211868937</v>
      </c>
      <c r="H108" s="21">
        <v>50.194760559077366</v>
      </c>
      <c r="I108" s="20">
        <v>3486</v>
      </c>
      <c r="J108" s="20">
        <v>2498</v>
      </c>
      <c r="K108" s="20">
        <v>587</v>
      </c>
      <c r="L108" s="20">
        <v>1</v>
      </c>
      <c r="M108" s="20">
        <v>6572</v>
      </c>
      <c r="N108" s="20">
        <v>245</v>
      </c>
      <c r="O108" s="20">
        <v>1124</v>
      </c>
      <c r="P108" s="20">
        <v>199</v>
      </c>
    </row>
    <row r="109" spans="2:16" ht="13.5">
      <c r="B109" s="18"/>
      <c r="C109" s="24"/>
      <c r="D109" s="20"/>
      <c r="E109" s="20"/>
      <c r="F109" s="20"/>
      <c r="G109" s="21"/>
      <c r="H109" s="21"/>
      <c r="I109" s="20"/>
      <c r="J109" s="20"/>
      <c r="K109" s="20"/>
      <c r="L109" s="20"/>
      <c r="M109" s="20"/>
      <c r="N109" s="20"/>
      <c r="O109" s="25"/>
      <c r="P109" s="25"/>
    </row>
    <row r="110" spans="2:16" ht="13.5">
      <c r="B110" s="32"/>
      <c r="C110" s="33" t="s">
        <v>105</v>
      </c>
      <c r="D110" s="20">
        <f>SUM(D62:D108)</f>
        <v>788670</v>
      </c>
      <c r="E110" s="20">
        <f>SUM(E62:E108)</f>
        <v>695853</v>
      </c>
      <c r="F110" s="34">
        <f>SUM(F62:F108)</f>
        <v>1069974</v>
      </c>
      <c r="G110" s="21">
        <f>F110/E110</f>
        <v>1.5376437264767127</v>
      </c>
      <c r="H110" s="21">
        <f>M110/E110*100</f>
        <v>34.42882332906519</v>
      </c>
      <c r="I110" s="20">
        <f aca="true" t="shared" si="16" ref="I110:P110">SUM(I62:I108)</f>
        <v>140315</v>
      </c>
      <c r="J110" s="20">
        <f t="shared" si="16"/>
        <v>78141</v>
      </c>
      <c r="K110" s="20">
        <f t="shared" si="16"/>
        <v>19618</v>
      </c>
      <c r="L110" s="20">
        <f t="shared" si="16"/>
        <v>1500</v>
      </c>
      <c r="M110" s="20">
        <f t="shared" si="16"/>
        <v>239574</v>
      </c>
      <c r="N110" s="20">
        <f t="shared" si="16"/>
        <v>10352</v>
      </c>
      <c r="O110" s="20">
        <f t="shared" si="16"/>
        <v>80173</v>
      </c>
      <c r="P110" s="20">
        <f t="shared" si="16"/>
        <v>22574</v>
      </c>
    </row>
    <row r="111" spans="2:16" ht="12" customHeight="1">
      <c r="B111" s="32"/>
      <c r="C111" s="33"/>
      <c r="D111" s="20"/>
      <c r="E111" s="20"/>
      <c r="F111" s="20"/>
      <c r="G111" s="21"/>
      <c r="H111" s="21"/>
      <c r="I111" s="20"/>
      <c r="J111" s="20"/>
      <c r="K111" s="20"/>
      <c r="L111" s="20"/>
      <c r="M111" s="20"/>
      <c r="N111" s="20"/>
      <c r="O111" s="25"/>
      <c r="P111" s="25"/>
    </row>
    <row r="112" spans="2:16" ht="13.5">
      <c r="B112" s="32"/>
      <c r="C112" s="24" t="s">
        <v>106</v>
      </c>
      <c r="D112" s="20">
        <f>SUM(D110+D194)</f>
        <v>1209241</v>
      </c>
      <c r="E112" s="20">
        <f>SUM(E110+E194)</f>
        <v>1051612</v>
      </c>
      <c r="F112" s="20">
        <f>SUM(F110+F194)</f>
        <v>1466978</v>
      </c>
      <c r="G112" s="29">
        <f>F112/E112</f>
        <v>1.3949802778971712</v>
      </c>
      <c r="H112" s="29">
        <f>M112/E112*100</f>
        <v>32.24839579616817</v>
      </c>
      <c r="I112" s="20">
        <f aca="true" t="shared" si="17" ref="I112:P112">SUM(I110+I194)</f>
        <v>203149</v>
      </c>
      <c r="J112" s="20">
        <f t="shared" si="17"/>
        <v>107632</v>
      </c>
      <c r="K112" s="20">
        <f t="shared" si="17"/>
        <v>26706</v>
      </c>
      <c r="L112" s="20">
        <f t="shared" si="17"/>
        <v>1641</v>
      </c>
      <c r="M112" s="20">
        <f t="shared" si="17"/>
        <v>339128</v>
      </c>
      <c r="N112" s="20">
        <f t="shared" si="17"/>
        <v>19909</v>
      </c>
      <c r="O112" s="20">
        <f t="shared" si="17"/>
        <v>137041</v>
      </c>
      <c r="P112" s="20">
        <f t="shared" si="17"/>
        <v>43221</v>
      </c>
    </row>
    <row r="113" spans="2:16" ht="13.5">
      <c r="B113" s="3"/>
      <c r="C113" s="3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2:8" ht="14.25">
      <c r="B114" s="4" t="s">
        <v>208</v>
      </c>
      <c r="C114" s="3"/>
      <c r="D114" s="3"/>
      <c r="E114" s="3"/>
      <c r="G114" s="31"/>
      <c r="H114" s="31"/>
    </row>
    <row r="115" spans="2:8" ht="13.5">
      <c r="B115" s="3"/>
      <c r="C115" s="3"/>
      <c r="D115" s="3"/>
      <c r="E115" s="3"/>
      <c r="G115" s="31"/>
      <c r="H115" s="31"/>
    </row>
    <row r="116" spans="2:16" ht="13.5">
      <c r="B116" s="5"/>
      <c r="C116" s="6"/>
      <c r="D116" s="7" t="s">
        <v>47</v>
      </c>
      <c r="E116" s="7" t="s">
        <v>48</v>
      </c>
      <c r="F116" s="8" t="s">
        <v>49</v>
      </c>
      <c r="G116" s="94" t="s">
        <v>183</v>
      </c>
      <c r="H116" s="94" t="s">
        <v>185</v>
      </c>
      <c r="I116" s="96" t="s">
        <v>186</v>
      </c>
      <c r="J116" s="97"/>
      <c r="K116" s="97"/>
      <c r="L116" s="97"/>
      <c r="M116" s="98"/>
      <c r="N116" s="9" t="s">
        <v>50</v>
      </c>
      <c r="O116" s="9" t="s">
        <v>51</v>
      </c>
      <c r="P116" s="9" t="s">
        <v>52</v>
      </c>
    </row>
    <row r="117" spans="2:16" ht="13.5">
      <c r="B117" s="10"/>
      <c r="C117" s="11"/>
      <c r="D117" s="12" t="s">
        <v>53</v>
      </c>
      <c r="E117" s="12" t="s">
        <v>53</v>
      </c>
      <c r="F117" s="13" t="s">
        <v>54</v>
      </c>
      <c r="G117" s="95"/>
      <c r="H117" s="95"/>
      <c r="I117" s="14" t="s">
        <v>55</v>
      </c>
      <c r="J117" s="14" t="s">
        <v>56</v>
      </c>
      <c r="K117" s="14" t="s">
        <v>57</v>
      </c>
      <c r="L117" s="14" t="s">
        <v>58</v>
      </c>
      <c r="M117" s="15" t="s">
        <v>59</v>
      </c>
      <c r="N117" s="16" t="s">
        <v>60</v>
      </c>
      <c r="O117" s="17"/>
      <c r="P117" s="16" t="s">
        <v>61</v>
      </c>
    </row>
    <row r="118" spans="2:16" ht="13.5">
      <c r="B118" s="36">
        <v>48</v>
      </c>
      <c r="C118" s="37" t="s">
        <v>108</v>
      </c>
      <c r="D118" s="38">
        <v>15006</v>
      </c>
      <c r="E118" s="38">
        <v>12955</v>
      </c>
      <c r="F118" s="38">
        <v>15471</v>
      </c>
      <c r="G118" s="21">
        <v>1.1942107294480895</v>
      </c>
      <c r="H118" s="21">
        <v>28.128135854882284</v>
      </c>
      <c r="I118" s="38">
        <v>2216</v>
      </c>
      <c r="J118" s="38">
        <v>1115</v>
      </c>
      <c r="K118" s="38">
        <v>313</v>
      </c>
      <c r="L118" s="38">
        <v>0</v>
      </c>
      <c r="M118" s="38">
        <v>3644</v>
      </c>
      <c r="N118" s="38">
        <v>388</v>
      </c>
      <c r="O118" s="38">
        <v>2056</v>
      </c>
      <c r="P118" s="38">
        <v>544</v>
      </c>
    </row>
    <row r="119" spans="2:16" ht="13.5">
      <c r="B119" s="36">
        <f aca="true" t="shared" si="18" ref="B119:B150">B118+1</f>
        <v>49</v>
      </c>
      <c r="C119" s="37" t="s">
        <v>109</v>
      </c>
      <c r="D119" s="38">
        <v>9920</v>
      </c>
      <c r="E119" s="38">
        <v>8405</v>
      </c>
      <c r="F119" s="38">
        <v>16715</v>
      </c>
      <c r="G119" s="21">
        <v>1.988697204045211</v>
      </c>
      <c r="H119" s="21">
        <v>43.28375966686496</v>
      </c>
      <c r="I119" s="38">
        <v>2052</v>
      </c>
      <c r="J119" s="38">
        <v>1255</v>
      </c>
      <c r="K119" s="38">
        <v>331</v>
      </c>
      <c r="L119" s="38">
        <v>0</v>
      </c>
      <c r="M119" s="38">
        <v>3638</v>
      </c>
      <c r="N119" s="38">
        <v>97</v>
      </c>
      <c r="O119" s="38">
        <v>1087</v>
      </c>
      <c r="P119" s="38">
        <v>865</v>
      </c>
    </row>
    <row r="120" spans="2:16" ht="13.5">
      <c r="B120" s="36">
        <f t="shared" si="18"/>
        <v>50</v>
      </c>
      <c r="C120" s="37" t="s">
        <v>110</v>
      </c>
      <c r="D120" s="38">
        <v>8985</v>
      </c>
      <c r="E120" s="38">
        <v>7863</v>
      </c>
      <c r="F120" s="38">
        <v>11296</v>
      </c>
      <c r="G120" s="21">
        <v>1.4366018059264911</v>
      </c>
      <c r="H120" s="21">
        <v>35.03751748696426</v>
      </c>
      <c r="I120" s="38">
        <v>1722</v>
      </c>
      <c r="J120" s="38">
        <v>850</v>
      </c>
      <c r="K120" s="38">
        <v>183</v>
      </c>
      <c r="L120" s="38">
        <v>0</v>
      </c>
      <c r="M120" s="38">
        <v>2755</v>
      </c>
      <c r="N120" s="38">
        <v>56</v>
      </c>
      <c r="O120" s="38">
        <v>918</v>
      </c>
      <c r="P120" s="38">
        <v>599</v>
      </c>
    </row>
    <row r="121" spans="2:16" ht="13.5">
      <c r="B121" s="36">
        <f t="shared" si="18"/>
        <v>51</v>
      </c>
      <c r="C121" s="37" t="s">
        <v>111</v>
      </c>
      <c r="D121" s="38">
        <v>33600</v>
      </c>
      <c r="E121" s="38">
        <v>30883</v>
      </c>
      <c r="F121" s="38">
        <v>24480</v>
      </c>
      <c r="G121" s="21">
        <v>0.7926691059806366</v>
      </c>
      <c r="H121" s="21">
        <v>22.04772852378331</v>
      </c>
      <c r="I121" s="38">
        <v>4498</v>
      </c>
      <c r="J121" s="38">
        <v>1813</v>
      </c>
      <c r="K121" s="38">
        <v>498</v>
      </c>
      <c r="L121" s="38">
        <v>0</v>
      </c>
      <c r="M121" s="38">
        <v>6809</v>
      </c>
      <c r="N121" s="38">
        <v>1068</v>
      </c>
      <c r="O121" s="38">
        <v>5359</v>
      </c>
      <c r="P121" s="38">
        <v>1678</v>
      </c>
    </row>
    <row r="122" spans="2:16" ht="13.5">
      <c r="B122" s="36">
        <f t="shared" si="18"/>
        <v>52</v>
      </c>
      <c r="C122" s="37" t="s">
        <v>112</v>
      </c>
      <c r="D122" s="38">
        <v>12836</v>
      </c>
      <c r="E122" s="38">
        <v>11292</v>
      </c>
      <c r="F122" s="38">
        <v>7497</v>
      </c>
      <c r="G122" s="21">
        <v>0.6639213602550478</v>
      </c>
      <c r="H122" s="21">
        <v>18.251859723698193</v>
      </c>
      <c r="I122" s="38">
        <v>1515</v>
      </c>
      <c r="J122" s="38">
        <v>525</v>
      </c>
      <c r="K122" s="38">
        <v>21</v>
      </c>
      <c r="L122" s="38">
        <v>0</v>
      </c>
      <c r="M122" s="38">
        <v>2061</v>
      </c>
      <c r="N122" s="38">
        <v>81</v>
      </c>
      <c r="O122" s="38">
        <v>1890</v>
      </c>
      <c r="P122" s="38">
        <v>637</v>
      </c>
    </row>
    <row r="123" spans="2:16" ht="13.5">
      <c r="B123" s="36">
        <f t="shared" si="18"/>
        <v>53</v>
      </c>
      <c r="C123" s="37" t="s">
        <v>113</v>
      </c>
      <c r="D123" s="38">
        <v>20561</v>
      </c>
      <c r="E123" s="38">
        <v>18283</v>
      </c>
      <c r="F123" s="38">
        <v>14279</v>
      </c>
      <c r="G123" s="21">
        <v>0.7809987420007657</v>
      </c>
      <c r="H123" s="21">
        <v>19.96937045342668</v>
      </c>
      <c r="I123" s="38">
        <v>2450</v>
      </c>
      <c r="J123" s="38">
        <v>963</v>
      </c>
      <c r="K123" s="38">
        <v>238</v>
      </c>
      <c r="L123" s="38">
        <v>0</v>
      </c>
      <c r="M123" s="38">
        <v>3651</v>
      </c>
      <c r="N123" s="38">
        <v>166</v>
      </c>
      <c r="O123" s="38">
        <v>3532</v>
      </c>
      <c r="P123" s="38">
        <v>1490</v>
      </c>
    </row>
    <row r="124" spans="2:16" ht="13.5">
      <c r="B124" s="36">
        <f t="shared" si="18"/>
        <v>54</v>
      </c>
      <c r="C124" s="37" t="s">
        <v>114</v>
      </c>
      <c r="D124" s="38">
        <v>12542</v>
      </c>
      <c r="E124" s="38">
        <v>10779</v>
      </c>
      <c r="F124" s="38">
        <v>9670</v>
      </c>
      <c r="G124" s="21">
        <v>0.897114760181835</v>
      </c>
      <c r="H124" s="21">
        <v>24.56628629743019</v>
      </c>
      <c r="I124" s="38">
        <v>1758</v>
      </c>
      <c r="J124" s="38">
        <v>734</v>
      </c>
      <c r="K124" s="38">
        <v>156</v>
      </c>
      <c r="L124" s="38">
        <v>0</v>
      </c>
      <c r="M124" s="38">
        <v>2648</v>
      </c>
      <c r="N124" s="38">
        <v>532</v>
      </c>
      <c r="O124" s="38">
        <v>2051</v>
      </c>
      <c r="P124" s="38">
        <v>843</v>
      </c>
    </row>
    <row r="125" spans="2:16" ht="13.5">
      <c r="B125" s="36">
        <f t="shared" si="18"/>
        <v>55</v>
      </c>
      <c r="C125" s="37" t="s">
        <v>115</v>
      </c>
      <c r="D125" s="38">
        <v>23284</v>
      </c>
      <c r="E125" s="38">
        <v>17057</v>
      </c>
      <c r="F125" s="38">
        <v>17318</v>
      </c>
      <c r="G125" s="21">
        <v>1.0153016356920912</v>
      </c>
      <c r="H125" s="21">
        <v>31.79339860467843</v>
      </c>
      <c r="I125" s="38">
        <v>3424</v>
      </c>
      <c r="J125" s="38">
        <v>1652</v>
      </c>
      <c r="K125" s="38">
        <v>347</v>
      </c>
      <c r="L125" s="38">
        <v>0</v>
      </c>
      <c r="M125" s="38">
        <v>5423</v>
      </c>
      <c r="N125" s="38">
        <v>591</v>
      </c>
      <c r="O125" s="38">
        <v>2841</v>
      </c>
      <c r="P125" s="38">
        <v>777</v>
      </c>
    </row>
    <row r="126" spans="2:16" ht="13.5">
      <c r="B126" s="36">
        <f t="shared" si="18"/>
        <v>56</v>
      </c>
      <c r="C126" s="37" t="s">
        <v>116</v>
      </c>
      <c r="D126" s="38">
        <v>13483</v>
      </c>
      <c r="E126" s="38">
        <v>12882</v>
      </c>
      <c r="F126" s="38">
        <v>9440</v>
      </c>
      <c r="G126" s="21">
        <v>0.7328054649899084</v>
      </c>
      <c r="H126" s="21">
        <v>21.735755317497283</v>
      </c>
      <c r="I126" s="38">
        <v>1944</v>
      </c>
      <c r="J126" s="38">
        <v>686</v>
      </c>
      <c r="K126" s="38">
        <v>170</v>
      </c>
      <c r="L126" s="38">
        <v>0</v>
      </c>
      <c r="M126" s="38">
        <v>2800</v>
      </c>
      <c r="N126" s="38">
        <v>222</v>
      </c>
      <c r="O126" s="38">
        <v>2307</v>
      </c>
      <c r="P126" s="38">
        <v>659</v>
      </c>
    </row>
    <row r="127" spans="2:16" ht="13.5">
      <c r="B127" s="36">
        <f t="shared" si="18"/>
        <v>57</v>
      </c>
      <c r="C127" s="37" t="s">
        <v>117</v>
      </c>
      <c r="D127" s="38">
        <v>11359</v>
      </c>
      <c r="E127" s="38">
        <v>8572</v>
      </c>
      <c r="F127" s="38">
        <v>7868</v>
      </c>
      <c r="G127" s="21">
        <v>0.9178721418572096</v>
      </c>
      <c r="H127" s="21">
        <v>26.76154923005133</v>
      </c>
      <c r="I127" s="38">
        <v>1584</v>
      </c>
      <c r="J127" s="38">
        <v>586</v>
      </c>
      <c r="K127" s="38">
        <v>124</v>
      </c>
      <c r="L127" s="38">
        <v>0</v>
      </c>
      <c r="M127" s="38">
        <v>2294</v>
      </c>
      <c r="N127" s="38">
        <v>16</v>
      </c>
      <c r="O127" s="38">
        <v>1052</v>
      </c>
      <c r="P127" s="38">
        <v>38</v>
      </c>
    </row>
    <row r="128" spans="2:16" ht="13.5">
      <c r="B128" s="36">
        <f t="shared" si="18"/>
        <v>58</v>
      </c>
      <c r="C128" s="37" t="s">
        <v>118</v>
      </c>
      <c r="D128" s="38">
        <v>9093</v>
      </c>
      <c r="E128" s="38">
        <v>5009</v>
      </c>
      <c r="F128" s="38">
        <v>7836</v>
      </c>
      <c r="G128" s="21">
        <v>1.5643841086045118</v>
      </c>
      <c r="H128" s="21">
        <v>34.937113196246756</v>
      </c>
      <c r="I128" s="38">
        <v>1052</v>
      </c>
      <c r="J128" s="38">
        <v>527</v>
      </c>
      <c r="K128" s="38">
        <v>171</v>
      </c>
      <c r="L128" s="38">
        <v>0</v>
      </c>
      <c r="M128" s="38">
        <v>1750</v>
      </c>
      <c r="N128" s="38">
        <v>130</v>
      </c>
      <c r="O128" s="38">
        <v>827</v>
      </c>
      <c r="P128" s="38">
        <v>27</v>
      </c>
    </row>
    <row r="129" spans="2:16" ht="13.5">
      <c r="B129" s="36">
        <f t="shared" si="18"/>
        <v>59</v>
      </c>
      <c r="C129" s="37" t="s">
        <v>119</v>
      </c>
      <c r="D129" s="38">
        <v>12875</v>
      </c>
      <c r="E129" s="38">
        <v>11620</v>
      </c>
      <c r="F129" s="38">
        <v>12999</v>
      </c>
      <c r="G129" s="21">
        <v>1.1186746987951808</v>
      </c>
      <c r="H129" s="21">
        <v>29.91394148020654</v>
      </c>
      <c r="I129" s="38">
        <v>2337</v>
      </c>
      <c r="J129" s="38">
        <v>936</v>
      </c>
      <c r="K129" s="38">
        <v>203</v>
      </c>
      <c r="L129" s="38">
        <v>0</v>
      </c>
      <c r="M129" s="38">
        <v>3476</v>
      </c>
      <c r="N129" s="38">
        <v>212</v>
      </c>
      <c r="O129" s="38">
        <v>1388</v>
      </c>
      <c r="P129" s="38">
        <v>412</v>
      </c>
    </row>
    <row r="130" spans="2:16" ht="13.5">
      <c r="B130" s="36">
        <f t="shared" si="18"/>
        <v>60</v>
      </c>
      <c r="C130" s="37" t="s">
        <v>120</v>
      </c>
      <c r="D130" s="38">
        <v>2993</v>
      </c>
      <c r="E130" s="38">
        <v>2550</v>
      </c>
      <c r="F130" s="38">
        <v>4841</v>
      </c>
      <c r="G130" s="21">
        <v>1.8984313725490196</v>
      </c>
      <c r="H130" s="21">
        <v>33.01960784313726</v>
      </c>
      <c r="I130" s="38">
        <v>430</v>
      </c>
      <c r="J130" s="38">
        <v>331</v>
      </c>
      <c r="K130" s="38">
        <v>81</v>
      </c>
      <c r="L130" s="38">
        <v>0</v>
      </c>
      <c r="M130" s="38">
        <v>842</v>
      </c>
      <c r="N130" s="38">
        <v>71</v>
      </c>
      <c r="O130" s="38">
        <v>836</v>
      </c>
      <c r="P130" s="38">
        <v>1</v>
      </c>
    </row>
    <row r="131" spans="2:16" ht="13.5">
      <c r="B131" s="36">
        <f t="shared" si="18"/>
        <v>61</v>
      </c>
      <c r="C131" s="37" t="s">
        <v>121</v>
      </c>
      <c r="D131" s="38">
        <v>2816</v>
      </c>
      <c r="E131" s="38">
        <v>2585</v>
      </c>
      <c r="F131" s="38">
        <v>6562</v>
      </c>
      <c r="G131" s="21">
        <v>2.5384912959381043</v>
      </c>
      <c r="H131" s="21">
        <v>41.97292069632495</v>
      </c>
      <c r="I131" s="38">
        <v>590</v>
      </c>
      <c r="J131" s="38">
        <v>361</v>
      </c>
      <c r="K131" s="38">
        <v>134</v>
      </c>
      <c r="L131" s="38">
        <v>0</v>
      </c>
      <c r="M131" s="38">
        <v>1085</v>
      </c>
      <c r="N131" s="38">
        <v>20</v>
      </c>
      <c r="O131" s="38">
        <v>303</v>
      </c>
      <c r="P131" s="38">
        <v>47</v>
      </c>
    </row>
    <row r="132" spans="2:16" ht="13.5">
      <c r="B132" s="36">
        <f t="shared" si="18"/>
        <v>62</v>
      </c>
      <c r="C132" s="37" t="s">
        <v>122</v>
      </c>
      <c r="D132" s="38">
        <v>3570</v>
      </c>
      <c r="E132" s="38">
        <v>3173</v>
      </c>
      <c r="F132" s="38">
        <v>6852</v>
      </c>
      <c r="G132" s="21">
        <v>2.1594705326189727</v>
      </c>
      <c r="H132" s="21">
        <v>38.0712259691144</v>
      </c>
      <c r="I132" s="38">
        <v>630</v>
      </c>
      <c r="J132" s="38">
        <v>452</v>
      </c>
      <c r="K132" s="38">
        <v>126</v>
      </c>
      <c r="L132" s="38">
        <v>0</v>
      </c>
      <c r="M132" s="38">
        <v>1208</v>
      </c>
      <c r="N132" s="38">
        <v>191</v>
      </c>
      <c r="O132" s="38">
        <v>707</v>
      </c>
      <c r="P132" s="38">
        <v>184</v>
      </c>
    </row>
    <row r="133" spans="2:16" ht="13.5">
      <c r="B133" s="36">
        <f t="shared" si="18"/>
        <v>63</v>
      </c>
      <c r="C133" s="37" t="s">
        <v>123</v>
      </c>
      <c r="D133" s="38">
        <v>3529</v>
      </c>
      <c r="E133" s="38">
        <v>3100</v>
      </c>
      <c r="F133" s="38">
        <v>6236</v>
      </c>
      <c r="G133" s="21">
        <v>2.0116129032258065</v>
      </c>
      <c r="H133" s="21">
        <v>41.064516129032256</v>
      </c>
      <c r="I133" s="38">
        <v>740</v>
      </c>
      <c r="J133" s="38">
        <v>430</v>
      </c>
      <c r="K133" s="38">
        <v>103</v>
      </c>
      <c r="L133" s="38">
        <v>0</v>
      </c>
      <c r="M133" s="38">
        <v>1273</v>
      </c>
      <c r="N133" s="38">
        <v>9</v>
      </c>
      <c r="O133" s="38">
        <v>667</v>
      </c>
      <c r="P133" s="38">
        <v>33</v>
      </c>
    </row>
    <row r="134" spans="2:16" ht="13.5">
      <c r="B134" s="36">
        <f t="shared" si="18"/>
        <v>64</v>
      </c>
      <c r="C134" s="37" t="s">
        <v>124</v>
      </c>
      <c r="D134" s="38">
        <v>4565</v>
      </c>
      <c r="E134" s="38">
        <v>4192</v>
      </c>
      <c r="F134" s="38">
        <v>5740</v>
      </c>
      <c r="G134" s="21">
        <v>1.3692748091603053</v>
      </c>
      <c r="H134" s="21">
        <v>28.36354961832061</v>
      </c>
      <c r="I134" s="38">
        <v>710</v>
      </c>
      <c r="J134" s="38">
        <v>374</v>
      </c>
      <c r="K134" s="38">
        <v>105</v>
      </c>
      <c r="L134" s="38">
        <v>0</v>
      </c>
      <c r="M134" s="38">
        <v>1189</v>
      </c>
      <c r="N134" s="38">
        <v>124</v>
      </c>
      <c r="O134" s="38">
        <v>617</v>
      </c>
      <c r="P134" s="38">
        <v>438</v>
      </c>
    </row>
    <row r="135" spans="2:16" ht="13.5">
      <c r="B135" s="36">
        <f t="shared" si="18"/>
        <v>65</v>
      </c>
      <c r="C135" s="37" t="s">
        <v>188</v>
      </c>
      <c r="D135" s="38">
        <v>3934</v>
      </c>
      <c r="E135" s="38">
        <v>3618</v>
      </c>
      <c r="F135" s="38">
        <v>6160</v>
      </c>
      <c r="G135" s="21">
        <v>1.7025981205085683</v>
      </c>
      <c r="H135" s="21">
        <v>36.373687119955775</v>
      </c>
      <c r="I135" s="38">
        <v>706</v>
      </c>
      <c r="J135" s="38">
        <v>458</v>
      </c>
      <c r="K135" s="38">
        <v>152</v>
      </c>
      <c r="L135" s="38">
        <v>0</v>
      </c>
      <c r="M135" s="38">
        <v>1316</v>
      </c>
      <c r="N135" s="38">
        <v>309</v>
      </c>
      <c r="O135" s="38">
        <v>1263</v>
      </c>
      <c r="P135" s="38">
        <v>466</v>
      </c>
    </row>
    <row r="136" spans="2:16" ht="13.5">
      <c r="B136" s="36">
        <f t="shared" si="18"/>
        <v>66</v>
      </c>
      <c r="C136" s="37" t="s">
        <v>125</v>
      </c>
      <c r="D136" s="38">
        <v>4747</v>
      </c>
      <c r="E136" s="38">
        <v>4363</v>
      </c>
      <c r="F136" s="38">
        <v>4414</v>
      </c>
      <c r="G136" s="21">
        <v>1.0116892046756818</v>
      </c>
      <c r="H136" s="21">
        <v>28.214531285812516</v>
      </c>
      <c r="I136" s="38">
        <v>827</v>
      </c>
      <c r="J136" s="38">
        <v>333</v>
      </c>
      <c r="K136" s="38">
        <v>71</v>
      </c>
      <c r="L136" s="38">
        <v>0</v>
      </c>
      <c r="M136" s="38">
        <v>1231</v>
      </c>
      <c r="N136" s="38">
        <v>8</v>
      </c>
      <c r="O136" s="38">
        <v>267</v>
      </c>
      <c r="P136" s="38">
        <v>144</v>
      </c>
    </row>
    <row r="137" spans="2:16" ht="13.5">
      <c r="B137" s="36">
        <f t="shared" si="18"/>
        <v>67</v>
      </c>
      <c r="C137" s="37" t="s">
        <v>126</v>
      </c>
      <c r="D137" s="39">
        <v>2974</v>
      </c>
      <c r="E137" s="39">
        <v>2641</v>
      </c>
      <c r="F137" s="39">
        <v>4479</v>
      </c>
      <c r="G137" s="21">
        <v>1.6959485043544111</v>
      </c>
      <c r="H137" s="21">
        <v>40.62854979174555</v>
      </c>
      <c r="I137" s="39">
        <v>702</v>
      </c>
      <c r="J137" s="39">
        <v>319</v>
      </c>
      <c r="K137" s="39">
        <v>52</v>
      </c>
      <c r="L137" s="39">
        <v>0</v>
      </c>
      <c r="M137" s="38">
        <v>1073</v>
      </c>
      <c r="N137" s="38">
        <v>68</v>
      </c>
      <c r="O137" s="38">
        <v>323</v>
      </c>
      <c r="P137" s="38">
        <v>146</v>
      </c>
    </row>
    <row r="138" spans="2:16" ht="13.5">
      <c r="B138" s="36">
        <f t="shared" si="18"/>
        <v>68</v>
      </c>
      <c r="C138" s="37" t="s">
        <v>127</v>
      </c>
      <c r="D138" s="38">
        <v>4548</v>
      </c>
      <c r="E138" s="38">
        <v>4229</v>
      </c>
      <c r="F138" s="38">
        <v>4012</v>
      </c>
      <c r="G138" s="21">
        <v>0.9486876330101679</v>
      </c>
      <c r="H138" s="21">
        <v>25.490659730432725</v>
      </c>
      <c r="I138" s="38">
        <v>711</v>
      </c>
      <c r="J138" s="38">
        <v>309</v>
      </c>
      <c r="K138" s="38">
        <v>58</v>
      </c>
      <c r="L138" s="38">
        <v>0</v>
      </c>
      <c r="M138" s="38">
        <v>1078</v>
      </c>
      <c r="N138" s="38">
        <v>116</v>
      </c>
      <c r="O138" s="38">
        <v>520</v>
      </c>
      <c r="P138" s="38">
        <v>829</v>
      </c>
    </row>
    <row r="139" spans="2:16" ht="13.5">
      <c r="B139" s="36">
        <f t="shared" si="18"/>
        <v>69</v>
      </c>
      <c r="C139" s="37" t="s">
        <v>128</v>
      </c>
      <c r="D139" s="38">
        <v>3641</v>
      </c>
      <c r="E139" s="38">
        <v>3315</v>
      </c>
      <c r="F139" s="38">
        <v>3868</v>
      </c>
      <c r="G139" s="21">
        <v>1.166817496229261</v>
      </c>
      <c r="H139" s="21">
        <v>31.10105580693816</v>
      </c>
      <c r="I139" s="38">
        <v>670</v>
      </c>
      <c r="J139" s="38">
        <v>292</v>
      </c>
      <c r="K139" s="38">
        <v>69</v>
      </c>
      <c r="L139" s="38">
        <v>0</v>
      </c>
      <c r="M139" s="38">
        <v>1031</v>
      </c>
      <c r="N139" s="38">
        <v>10</v>
      </c>
      <c r="O139" s="38">
        <v>405</v>
      </c>
      <c r="P139" s="38">
        <v>3</v>
      </c>
    </row>
    <row r="140" spans="2:16" ht="13.5">
      <c r="B140" s="36">
        <f t="shared" si="18"/>
        <v>70</v>
      </c>
      <c r="C140" s="37" t="s">
        <v>129</v>
      </c>
      <c r="D140" s="38">
        <v>4039</v>
      </c>
      <c r="E140" s="38">
        <v>3607</v>
      </c>
      <c r="F140" s="38">
        <v>2323</v>
      </c>
      <c r="G140" s="21">
        <v>0.6440255059606321</v>
      </c>
      <c r="H140" s="21">
        <v>17.63238148045467</v>
      </c>
      <c r="I140" s="38">
        <v>426</v>
      </c>
      <c r="J140" s="38">
        <v>184</v>
      </c>
      <c r="K140" s="38">
        <v>26</v>
      </c>
      <c r="L140" s="38">
        <v>0</v>
      </c>
      <c r="M140" s="38">
        <v>636</v>
      </c>
      <c r="N140" s="38">
        <v>4</v>
      </c>
      <c r="O140" s="38">
        <v>672</v>
      </c>
      <c r="P140" s="38">
        <v>109</v>
      </c>
    </row>
    <row r="141" spans="2:16" ht="13.5">
      <c r="B141" s="36">
        <f t="shared" si="18"/>
        <v>71</v>
      </c>
      <c r="C141" s="37" t="s">
        <v>130</v>
      </c>
      <c r="D141" s="38">
        <v>4292</v>
      </c>
      <c r="E141" s="38">
        <v>3959</v>
      </c>
      <c r="F141" s="38">
        <v>3664</v>
      </c>
      <c r="G141" s="21">
        <v>0.9254862338974489</v>
      </c>
      <c r="H141" s="21">
        <v>23.692851730234906</v>
      </c>
      <c r="I141" s="38">
        <v>627</v>
      </c>
      <c r="J141" s="38">
        <v>239</v>
      </c>
      <c r="K141" s="38">
        <v>72</v>
      </c>
      <c r="L141" s="38">
        <v>0</v>
      </c>
      <c r="M141" s="38">
        <v>938</v>
      </c>
      <c r="N141" s="38">
        <v>44</v>
      </c>
      <c r="O141" s="38">
        <v>713</v>
      </c>
      <c r="P141" s="38">
        <v>230</v>
      </c>
    </row>
    <row r="142" spans="2:16" ht="13.5">
      <c r="B142" s="36">
        <f t="shared" si="18"/>
        <v>72</v>
      </c>
      <c r="C142" s="37" t="s">
        <v>131</v>
      </c>
      <c r="D142" s="38">
        <v>6297</v>
      </c>
      <c r="E142" s="38">
        <v>3718</v>
      </c>
      <c r="F142" s="38">
        <v>2691</v>
      </c>
      <c r="G142" s="21">
        <v>0.7237762237762237</v>
      </c>
      <c r="H142" s="21">
        <v>21.113501882732653</v>
      </c>
      <c r="I142" s="38">
        <v>547</v>
      </c>
      <c r="J142" s="38">
        <v>195</v>
      </c>
      <c r="K142" s="38">
        <v>43</v>
      </c>
      <c r="L142" s="38">
        <v>0</v>
      </c>
      <c r="M142" s="38">
        <v>785</v>
      </c>
      <c r="N142" s="38">
        <v>76</v>
      </c>
      <c r="O142" s="38">
        <v>597</v>
      </c>
      <c r="P142" s="38">
        <v>286</v>
      </c>
    </row>
    <row r="143" spans="2:16" ht="13.5">
      <c r="B143" s="36">
        <f t="shared" si="18"/>
        <v>73</v>
      </c>
      <c r="C143" s="37" t="s">
        <v>132</v>
      </c>
      <c r="D143" s="38">
        <v>4018</v>
      </c>
      <c r="E143" s="38">
        <v>3595</v>
      </c>
      <c r="F143" s="38">
        <v>5092</v>
      </c>
      <c r="G143" s="21">
        <v>1.4164116828929068</v>
      </c>
      <c r="H143" s="21">
        <v>32.62865090403338</v>
      </c>
      <c r="I143" s="38">
        <v>651</v>
      </c>
      <c r="J143" s="38">
        <v>308</v>
      </c>
      <c r="K143" s="38">
        <v>77</v>
      </c>
      <c r="L143" s="38">
        <v>137</v>
      </c>
      <c r="M143" s="38">
        <v>1173</v>
      </c>
      <c r="N143" s="38">
        <v>71</v>
      </c>
      <c r="O143" s="38">
        <v>562</v>
      </c>
      <c r="P143" s="38">
        <v>12</v>
      </c>
    </row>
    <row r="144" spans="2:16" ht="13.5">
      <c r="B144" s="36">
        <f t="shared" si="18"/>
        <v>74</v>
      </c>
      <c r="C144" s="37" t="s">
        <v>133</v>
      </c>
      <c r="D144" s="38">
        <v>4112</v>
      </c>
      <c r="E144" s="38">
        <v>3741</v>
      </c>
      <c r="F144" s="38">
        <v>3777</v>
      </c>
      <c r="G144" s="21">
        <v>1.0096230954290297</v>
      </c>
      <c r="H144" s="21">
        <v>24.88639401229618</v>
      </c>
      <c r="I144" s="38">
        <v>593</v>
      </c>
      <c r="J144" s="38">
        <v>250</v>
      </c>
      <c r="K144" s="38">
        <v>88</v>
      </c>
      <c r="L144" s="38">
        <v>0</v>
      </c>
      <c r="M144" s="38">
        <v>931</v>
      </c>
      <c r="N144" s="38">
        <v>304</v>
      </c>
      <c r="O144" s="38">
        <v>650</v>
      </c>
      <c r="P144" s="38">
        <v>177</v>
      </c>
    </row>
    <row r="145" spans="2:16" ht="13.5">
      <c r="B145" s="36">
        <f t="shared" si="18"/>
        <v>75</v>
      </c>
      <c r="C145" s="37" t="s">
        <v>134</v>
      </c>
      <c r="D145" s="38">
        <v>7943</v>
      </c>
      <c r="E145" s="38">
        <v>6843</v>
      </c>
      <c r="F145" s="38">
        <v>8570</v>
      </c>
      <c r="G145" s="21">
        <v>1.2523746894636856</v>
      </c>
      <c r="H145" s="21">
        <v>34.40011690778898</v>
      </c>
      <c r="I145" s="38">
        <v>1378</v>
      </c>
      <c r="J145" s="38">
        <v>774</v>
      </c>
      <c r="K145" s="38">
        <v>202</v>
      </c>
      <c r="L145" s="38">
        <v>0</v>
      </c>
      <c r="M145" s="38">
        <v>2354</v>
      </c>
      <c r="N145" s="38">
        <v>62</v>
      </c>
      <c r="O145" s="38">
        <v>780</v>
      </c>
      <c r="P145" s="38">
        <v>30</v>
      </c>
    </row>
    <row r="146" spans="2:16" ht="13.5">
      <c r="B146" s="36">
        <f t="shared" si="18"/>
        <v>76</v>
      </c>
      <c r="C146" s="37" t="s">
        <v>135</v>
      </c>
      <c r="D146" s="38">
        <v>5451</v>
      </c>
      <c r="E146" s="38">
        <v>5062</v>
      </c>
      <c r="F146" s="38">
        <v>4396</v>
      </c>
      <c r="G146" s="21">
        <v>0.8684314500197551</v>
      </c>
      <c r="H146" s="21">
        <v>23.310944290794154</v>
      </c>
      <c r="I146" s="38">
        <v>779</v>
      </c>
      <c r="J146" s="38">
        <v>325</v>
      </c>
      <c r="K146" s="38">
        <v>76</v>
      </c>
      <c r="L146" s="38">
        <v>0</v>
      </c>
      <c r="M146" s="38">
        <v>1180</v>
      </c>
      <c r="N146" s="38">
        <v>25</v>
      </c>
      <c r="O146" s="38">
        <v>763</v>
      </c>
      <c r="P146" s="38">
        <v>312</v>
      </c>
    </row>
    <row r="147" spans="2:16" ht="13.5">
      <c r="B147" s="36">
        <f t="shared" si="18"/>
        <v>77</v>
      </c>
      <c r="C147" s="37" t="s">
        <v>189</v>
      </c>
      <c r="D147" s="38">
        <v>3406</v>
      </c>
      <c r="E147" s="38">
        <v>2803</v>
      </c>
      <c r="F147" s="38">
        <v>3254</v>
      </c>
      <c r="G147" s="21">
        <v>1.1608990367463432</v>
      </c>
      <c r="H147" s="21">
        <v>30.003567606136283</v>
      </c>
      <c r="I147" s="38">
        <v>559</v>
      </c>
      <c r="J147" s="38">
        <v>242</v>
      </c>
      <c r="K147" s="38">
        <v>40</v>
      </c>
      <c r="L147" s="38">
        <v>0</v>
      </c>
      <c r="M147" s="38">
        <v>841</v>
      </c>
      <c r="N147" s="38">
        <v>57</v>
      </c>
      <c r="O147" s="38">
        <v>459</v>
      </c>
      <c r="P147" s="38">
        <v>196</v>
      </c>
    </row>
    <row r="148" spans="1:16" ht="13.5">
      <c r="A148" s="1" t="s">
        <v>136</v>
      </c>
      <c r="B148" s="36">
        <f t="shared" si="18"/>
        <v>78</v>
      </c>
      <c r="C148" s="37" t="s">
        <v>137</v>
      </c>
      <c r="D148" s="38">
        <v>3591</v>
      </c>
      <c r="E148" s="38">
        <v>2970</v>
      </c>
      <c r="F148" s="38">
        <v>4580</v>
      </c>
      <c r="G148" s="21">
        <v>1.5420875420875422</v>
      </c>
      <c r="H148" s="21">
        <v>37.03703703703704</v>
      </c>
      <c r="I148" s="38">
        <v>667</v>
      </c>
      <c r="J148" s="38">
        <v>368</v>
      </c>
      <c r="K148" s="38">
        <v>65</v>
      </c>
      <c r="L148" s="38">
        <v>0</v>
      </c>
      <c r="M148" s="38">
        <v>1100</v>
      </c>
      <c r="N148" s="38">
        <v>26</v>
      </c>
      <c r="O148" s="38">
        <v>366</v>
      </c>
      <c r="P148" s="38">
        <v>0</v>
      </c>
    </row>
    <row r="149" spans="2:16" ht="13.5">
      <c r="B149" s="36">
        <f t="shared" si="18"/>
        <v>79</v>
      </c>
      <c r="C149" s="37" t="s">
        <v>138</v>
      </c>
      <c r="D149" s="38">
        <v>6676</v>
      </c>
      <c r="E149" s="38">
        <v>5332</v>
      </c>
      <c r="F149" s="38">
        <v>6013</v>
      </c>
      <c r="G149" s="21">
        <v>1.1277194298574644</v>
      </c>
      <c r="H149" s="21">
        <v>28.694673668417103</v>
      </c>
      <c r="I149" s="38">
        <v>933</v>
      </c>
      <c r="J149" s="38">
        <v>491</v>
      </c>
      <c r="K149" s="38">
        <v>106</v>
      </c>
      <c r="L149" s="38">
        <v>0</v>
      </c>
      <c r="M149" s="38">
        <v>1530</v>
      </c>
      <c r="N149" s="38">
        <v>118</v>
      </c>
      <c r="O149" s="38">
        <v>1157</v>
      </c>
      <c r="P149" s="38">
        <v>153</v>
      </c>
    </row>
    <row r="150" spans="2:16" ht="13.5">
      <c r="B150" s="36">
        <f t="shared" si="18"/>
        <v>80</v>
      </c>
      <c r="C150" s="37" t="s">
        <v>190</v>
      </c>
      <c r="D150" s="38">
        <v>4742</v>
      </c>
      <c r="E150" s="38">
        <v>3484</v>
      </c>
      <c r="F150" s="38">
        <v>5067</v>
      </c>
      <c r="G150" s="21">
        <v>1.4543628013777268</v>
      </c>
      <c r="H150" s="21">
        <v>35.07462686567165</v>
      </c>
      <c r="I150" s="38">
        <v>733</v>
      </c>
      <c r="J150" s="38">
        <v>400</v>
      </c>
      <c r="K150" s="38">
        <v>89</v>
      </c>
      <c r="L150" s="38">
        <v>0</v>
      </c>
      <c r="M150" s="38">
        <v>1222</v>
      </c>
      <c r="N150" s="38">
        <v>37</v>
      </c>
      <c r="O150" s="38">
        <v>606</v>
      </c>
      <c r="P150" s="38">
        <v>375</v>
      </c>
    </row>
    <row r="151" spans="2:16" ht="13.5">
      <c r="B151" s="36">
        <f aca="true" t="shared" si="19" ref="B151:B182">B150+1</f>
        <v>81</v>
      </c>
      <c r="C151" s="37" t="s">
        <v>139</v>
      </c>
      <c r="D151" s="38">
        <v>4191</v>
      </c>
      <c r="E151" s="38">
        <v>3503</v>
      </c>
      <c r="F151" s="38">
        <v>2972</v>
      </c>
      <c r="G151" s="21">
        <v>0.8484156437339423</v>
      </c>
      <c r="H151" s="21">
        <v>24.89294890094205</v>
      </c>
      <c r="I151" s="38">
        <v>603</v>
      </c>
      <c r="J151" s="38">
        <v>215</v>
      </c>
      <c r="K151" s="38">
        <v>54</v>
      </c>
      <c r="L151" s="38">
        <v>0</v>
      </c>
      <c r="M151" s="38">
        <v>872</v>
      </c>
      <c r="N151" s="38">
        <v>64</v>
      </c>
      <c r="O151" s="38">
        <v>392</v>
      </c>
      <c r="P151" s="38">
        <v>8</v>
      </c>
    </row>
    <row r="152" spans="2:16" ht="13.5">
      <c r="B152" s="36">
        <f t="shared" si="19"/>
        <v>82</v>
      </c>
      <c r="C152" s="37" t="s">
        <v>140</v>
      </c>
      <c r="D152" s="38">
        <v>3558</v>
      </c>
      <c r="E152" s="38">
        <v>2853</v>
      </c>
      <c r="F152" s="38">
        <v>3477</v>
      </c>
      <c r="G152" s="21">
        <v>1.2187171398527865</v>
      </c>
      <c r="H152" s="21">
        <v>40.273396424815985</v>
      </c>
      <c r="I152" s="38">
        <v>689</v>
      </c>
      <c r="J152" s="38">
        <v>377</v>
      </c>
      <c r="K152" s="38">
        <v>83</v>
      </c>
      <c r="L152" s="38">
        <v>0</v>
      </c>
      <c r="M152" s="38">
        <v>1149</v>
      </c>
      <c r="N152" s="38">
        <v>78</v>
      </c>
      <c r="O152" s="38">
        <v>386</v>
      </c>
      <c r="P152" s="38">
        <v>150</v>
      </c>
    </row>
    <row r="153" spans="2:16" ht="13.5">
      <c r="B153" s="36">
        <f t="shared" si="19"/>
        <v>83</v>
      </c>
      <c r="C153" s="37" t="s">
        <v>141</v>
      </c>
      <c r="D153" s="38">
        <v>4547</v>
      </c>
      <c r="E153" s="38">
        <v>3363</v>
      </c>
      <c r="F153" s="38">
        <v>4344</v>
      </c>
      <c r="G153" s="21">
        <v>1.2917038358608386</v>
      </c>
      <c r="H153" s="21">
        <v>29.289325007433835</v>
      </c>
      <c r="I153" s="38">
        <v>571</v>
      </c>
      <c r="J153" s="38">
        <v>337</v>
      </c>
      <c r="K153" s="38">
        <v>77</v>
      </c>
      <c r="L153" s="38">
        <v>0</v>
      </c>
      <c r="M153" s="38">
        <v>985</v>
      </c>
      <c r="N153" s="38">
        <v>0</v>
      </c>
      <c r="O153" s="38">
        <v>799</v>
      </c>
      <c r="P153" s="38">
        <v>154</v>
      </c>
    </row>
    <row r="154" spans="2:16" ht="13.5">
      <c r="B154" s="36">
        <f t="shared" si="19"/>
        <v>84</v>
      </c>
      <c r="C154" s="37" t="s">
        <v>142</v>
      </c>
      <c r="D154" s="38">
        <v>3104</v>
      </c>
      <c r="E154" s="38">
        <v>2221</v>
      </c>
      <c r="F154" s="38">
        <v>2548</v>
      </c>
      <c r="G154" s="21">
        <v>1.1472309770373705</v>
      </c>
      <c r="H154" s="21">
        <v>29.40117064385412</v>
      </c>
      <c r="I154" s="38">
        <v>415</v>
      </c>
      <c r="J154" s="38">
        <v>182</v>
      </c>
      <c r="K154" s="38">
        <v>56</v>
      </c>
      <c r="L154" s="38">
        <v>0</v>
      </c>
      <c r="M154" s="38">
        <v>653</v>
      </c>
      <c r="N154" s="38">
        <v>66</v>
      </c>
      <c r="O154" s="38">
        <v>407</v>
      </c>
      <c r="P154" s="38">
        <v>67</v>
      </c>
    </row>
    <row r="155" spans="2:16" ht="13.5">
      <c r="B155" s="36">
        <f t="shared" si="19"/>
        <v>85</v>
      </c>
      <c r="C155" s="37" t="s">
        <v>143</v>
      </c>
      <c r="D155" s="38">
        <v>3664</v>
      </c>
      <c r="E155" s="38">
        <v>3177</v>
      </c>
      <c r="F155" s="38">
        <v>4835</v>
      </c>
      <c r="G155" s="21">
        <v>1.5218759836323577</v>
      </c>
      <c r="H155" s="21">
        <v>37.551148882593644</v>
      </c>
      <c r="I155" s="38">
        <v>708</v>
      </c>
      <c r="J155" s="38">
        <v>363</v>
      </c>
      <c r="K155" s="38">
        <v>122</v>
      </c>
      <c r="L155" s="38">
        <v>0</v>
      </c>
      <c r="M155" s="38">
        <v>1193</v>
      </c>
      <c r="N155" s="38">
        <v>53</v>
      </c>
      <c r="O155" s="38">
        <v>746</v>
      </c>
      <c r="P155" s="38">
        <v>428</v>
      </c>
    </row>
    <row r="156" spans="2:16" ht="13.5">
      <c r="B156" s="36">
        <f t="shared" si="19"/>
        <v>86</v>
      </c>
      <c r="C156" s="37" t="s">
        <v>144</v>
      </c>
      <c r="D156" s="38">
        <v>7003</v>
      </c>
      <c r="E156" s="38">
        <v>6395</v>
      </c>
      <c r="F156" s="38">
        <v>9714</v>
      </c>
      <c r="G156" s="21">
        <v>1.5189992181391712</v>
      </c>
      <c r="H156" s="21">
        <v>33.94839718530102</v>
      </c>
      <c r="I156" s="38">
        <v>1234</v>
      </c>
      <c r="J156" s="38">
        <v>721</v>
      </c>
      <c r="K156" s="38">
        <v>216</v>
      </c>
      <c r="L156" s="38">
        <v>0</v>
      </c>
      <c r="M156" s="38">
        <v>2171</v>
      </c>
      <c r="N156" s="38">
        <v>1407</v>
      </c>
      <c r="O156" s="38">
        <v>1855</v>
      </c>
      <c r="P156" s="38">
        <v>682</v>
      </c>
    </row>
    <row r="157" spans="2:16" ht="13.5">
      <c r="B157" s="36">
        <f t="shared" si="19"/>
        <v>87</v>
      </c>
      <c r="C157" s="37" t="s">
        <v>145</v>
      </c>
      <c r="D157" s="38">
        <v>4369</v>
      </c>
      <c r="E157" s="38">
        <v>3753</v>
      </c>
      <c r="F157" s="38">
        <v>6225</v>
      </c>
      <c r="G157" s="21">
        <v>1.6586730615507594</v>
      </c>
      <c r="H157" s="21">
        <v>37.49000799360512</v>
      </c>
      <c r="I157" s="38">
        <v>831</v>
      </c>
      <c r="J157" s="38">
        <v>480</v>
      </c>
      <c r="K157" s="38">
        <v>96</v>
      </c>
      <c r="L157" s="38">
        <v>0</v>
      </c>
      <c r="M157" s="38">
        <v>1407</v>
      </c>
      <c r="N157" s="38">
        <v>90</v>
      </c>
      <c r="O157" s="38">
        <v>653</v>
      </c>
      <c r="P157" s="38">
        <v>210</v>
      </c>
    </row>
    <row r="158" spans="2:16" ht="13.5">
      <c r="B158" s="36">
        <f t="shared" si="19"/>
        <v>88</v>
      </c>
      <c r="C158" s="37" t="s">
        <v>146</v>
      </c>
      <c r="D158" s="38">
        <v>3250</v>
      </c>
      <c r="E158" s="38">
        <v>2679</v>
      </c>
      <c r="F158" s="38">
        <v>5731</v>
      </c>
      <c r="G158" s="21">
        <v>2.139231056364315</v>
      </c>
      <c r="H158" s="21">
        <v>45.464725643896976</v>
      </c>
      <c r="I158" s="38">
        <v>671</v>
      </c>
      <c r="J158" s="38">
        <v>436</v>
      </c>
      <c r="K158" s="38">
        <v>108</v>
      </c>
      <c r="L158" s="38">
        <v>3</v>
      </c>
      <c r="M158" s="38">
        <v>1218</v>
      </c>
      <c r="N158" s="38">
        <v>188</v>
      </c>
      <c r="O158" s="38">
        <v>539</v>
      </c>
      <c r="P158" s="38">
        <v>198</v>
      </c>
    </row>
    <row r="159" spans="2:16" ht="13.5">
      <c r="B159" s="36">
        <f t="shared" si="19"/>
        <v>89</v>
      </c>
      <c r="C159" s="37" t="s">
        <v>147</v>
      </c>
      <c r="D159" s="38">
        <v>5117</v>
      </c>
      <c r="E159" s="38">
        <v>4572</v>
      </c>
      <c r="F159" s="38">
        <v>7305</v>
      </c>
      <c r="G159" s="21">
        <v>1.597769028871391</v>
      </c>
      <c r="H159" s="21">
        <v>35.45494313210848</v>
      </c>
      <c r="I159" s="38">
        <v>879</v>
      </c>
      <c r="J159" s="38">
        <v>570</v>
      </c>
      <c r="K159" s="38">
        <v>172</v>
      </c>
      <c r="L159" s="38"/>
      <c r="M159" s="38">
        <v>1621</v>
      </c>
      <c r="N159" s="38">
        <v>90</v>
      </c>
      <c r="O159" s="38">
        <v>735</v>
      </c>
      <c r="P159" s="38">
        <v>0</v>
      </c>
    </row>
    <row r="160" spans="2:17" ht="13.5">
      <c r="B160" s="36">
        <f t="shared" si="19"/>
        <v>90</v>
      </c>
      <c r="C160" s="37" t="s">
        <v>148</v>
      </c>
      <c r="D160" s="38">
        <v>983</v>
      </c>
      <c r="E160" s="38">
        <v>901</v>
      </c>
      <c r="F160" s="38">
        <v>1390</v>
      </c>
      <c r="G160" s="21">
        <v>1.5427302996670367</v>
      </c>
      <c r="H160" s="21">
        <v>35.73806881243063</v>
      </c>
      <c r="I160" s="38">
        <v>177</v>
      </c>
      <c r="J160" s="38">
        <v>119</v>
      </c>
      <c r="K160" s="38">
        <v>26</v>
      </c>
      <c r="L160" s="38">
        <v>0</v>
      </c>
      <c r="M160" s="38">
        <v>322</v>
      </c>
      <c r="N160" s="38">
        <v>23</v>
      </c>
      <c r="O160" s="38">
        <v>191</v>
      </c>
      <c r="P160" s="38">
        <v>67</v>
      </c>
      <c r="Q160" s="40"/>
    </row>
    <row r="161" spans="2:16" ht="13.5">
      <c r="B161" s="36">
        <f t="shared" si="19"/>
        <v>91</v>
      </c>
      <c r="C161" s="37" t="s">
        <v>149</v>
      </c>
      <c r="D161" s="38">
        <v>2298</v>
      </c>
      <c r="E161" s="38">
        <v>1880</v>
      </c>
      <c r="F161" s="38">
        <v>3150</v>
      </c>
      <c r="G161" s="21">
        <v>1.675531914893617</v>
      </c>
      <c r="H161" s="21">
        <v>36.702127659574465</v>
      </c>
      <c r="I161" s="38">
        <v>362</v>
      </c>
      <c r="J161" s="38">
        <v>272</v>
      </c>
      <c r="K161" s="38">
        <v>56</v>
      </c>
      <c r="L161" s="38">
        <v>0</v>
      </c>
      <c r="M161" s="38">
        <v>690</v>
      </c>
      <c r="N161" s="38">
        <v>2</v>
      </c>
      <c r="O161" s="38">
        <v>209</v>
      </c>
      <c r="P161" s="38">
        <v>142</v>
      </c>
    </row>
    <row r="162" spans="2:16" ht="13.5">
      <c r="B162" s="36">
        <f t="shared" si="19"/>
        <v>92</v>
      </c>
      <c r="C162" s="37" t="s">
        <v>191</v>
      </c>
      <c r="D162" s="38">
        <v>10925</v>
      </c>
      <c r="E162" s="38">
        <v>7525</v>
      </c>
      <c r="F162" s="38">
        <v>12114</v>
      </c>
      <c r="G162" s="21">
        <v>1.6098338870431894</v>
      </c>
      <c r="H162" s="21">
        <v>34.92358803986711</v>
      </c>
      <c r="I162" s="38">
        <v>1589</v>
      </c>
      <c r="J162" s="38">
        <v>850</v>
      </c>
      <c r="K162" s="38">
        <v>188</v>
      </c>
      <c r="L162" s="38">
        <v>1</v>
      </c>
      <c r="M162" s="38">
        <v>2628</v>
      </c>
      <c r="N162" s="38">
        <v>171</v>
      </c>
      <c r="O162" s="38">
        <v>1034</v>
      </c>
      <c r="P162" s="38">
        <v>388</v>
      </c>
    </row>
    <row r="163" spans="2:16" ht="13.5">
      <c r="B163" s="36">
        <f t="shared" si="19"/>
        <v>93</v>
      </c>
      <c r="C163" s="37" t="s">
        <v>150</v>
      </c>
      <c r="D163" s="38">
        <v>6257</v>
      </c>
      <c r="E163" s="38">
        <v>5440</v>
      </c>
      <c r="F163" s="38">
        <v>6679</v>
      </c>
      <c r="G163" s="21">
        <v>1.2277573529411765</v>
      </c>
      <c r="H163" s="21">
        <v>30.386029411764703</v>
      </c>
      <c r="I163" s="38">
        <v>1088</v>
      </c>
      <c r="J163" s="38">
        <v>466</v>
      </c>
      <c r="K163" s="38">
        <v>99</v>
      </c>
      <c r="L163" s="38">
        <v>0</v>
      </c>
      <c r="M163" s="38">
        <v>1653</v>
      </c>
      <c r="N163" s="38">
        <v>15</v>
      </c>
      <c r="O163" s="38">
        <v>600</v>
      </c>
      <c r="P163" s="38">
        <v>0</v>
      </c>
    </row>
    <row r="164" spans="2:16" ht="13.5">
      <c r="B164" s="36">
        <f t="shared" si="19"/>
        <v>94</v>
      </c>
      <c r="C164" s="37" t="s">
        <v>151</v>
      </c>
      <c r="D164" s="38">
        <v>5118</v>
      </c>
      <c r="E164" s="38">
        <v>4113</v>
      </c>
      <c r="F164" s="38">
        <v>5712</v>
      </c>
      <c r="G164" s="21">
        <v>1.388767323121809</v>
      </c>
      <c r="H164" s="21">
        <v>31.655725747629464</v>
      </c>
      <c r="I164" s="38">
        <v>872</v>
      </c>
      <c r="J164" s="38">
        <v>363</v>
      </c>
      <c r="K164" s="38">
        <v>67</v>
      </c>
      <c r="L164" s="38">
        <v>0</v>
      </c>
      <c r="M164" s="38">
        <v>1302</v>
      </c>
      <c r="N164" s="38">
        <v>547</v>
      </c>
      <c r="O164" s="38">
        <v>33</v>
      </c>
      <c r="P164" s="38">
        <v>72</v>
      </c>
    </row>
    <row r="165" spans="2:16" ht="13.5">
      <c r="B165" s="36">
        <f t="shared" si="19"/>
        <v>95</v>
      </c>
      <c r="C165" s="37" t="s">
        <v>152</v>
      </c>
      <c r="D165" s="38">
        <v>4438</v>
      </c>
      <c r="E165" s="38">
        <v>3839</v>
      </c>
      <c r="F165" s="38">
        <v>3385</v>
      </c>
      <c r="G165" s="21">
        <v>0.8817400364678302</v>
      </c>
      <c r="H165" s="21">
        <v>21.724407397759833</v>
      </c>
      <c r="I165" s="38">
        <v>526</v>
      </c>
      <c r="J165" s="38">
        <v>262</v>
      </c>
      <c r="K165" s="38">
        <v>46</v>
      </c>
      <c r="L165" s="38">
        <v>0</v>
      </c>
      <c r="M165" s="38">
        <v>834</v>
      </c>
      <c r="N165" s="38">
        <v>24</v>
      </c>
      <c r="O165" s="38">
        <v>293</v>
      </c>
      <c r="P165" s="38">
        <v>110</v>
      </c>
    </row>
    <row r="166" spans="2:16" ht="13.5">
      <c r="B166" s="36">
        <f t="shared" si="19"/>
        <v>96</v>
      </c>
      <c r="C166" s="37" t="s">
        <v>153</v>
      </c>
      <c r="D166" s="38">
        <v>4830</v>
      </c>
      <c r="E166" s="38">
        <v>4242</v>
      </c>
      <c r="F166" s="38">
        <v>3280</v>
      </c>
      <c r="G166" s="21">
        <v>0.7732201791607732</v>
      </c>
      <c r="H166" s="21">
        <v>22.135785007072137</v>
      </c>
      <c r="I166" s="38">
        <v>642</v>
      </c>
      <c r="J166" s="38">
        <v>234</v>
      </c>
      <c r="K166" s="38">
        <v>63</v>
      </c>
      <c r="L166" s="38">
        <v>0</v>
      </c>
      <c r="M166" s="38">
        <v>939</v>
      </c>
      <c r="N166" s="38">
        <v>87</v>
      </c>
      <c r="O166" s="38">
        <v>609</v>
      </c>
      <c r="P166" s="38">
        <v>310</v>
      </c>
    </row>
    <row r="167" spans="2:16" ht="13.5">
      <c r="B167" s="36">
        <f t="shared" si="19"/>
        <v>97</v>
      </c>
      <c r="C167" s="37" t="s">
        <v>154</v>
      </c>
      <c r="D167" s="38">
        <v>1839</v>
      </c>
      <c r="E167" s="38">
        <v>1589</v>
      </c>
      <c r="F167" s="38">
        <v>2144</v>
      </c>
      <c r="G167" s="21">
        <v>1.3492762743864066</v>
      </c>
      <c r="H167" s="21">
        <v>37.88546255506608</v>
      </c>
      <c r="I167" s="38">
        <v>376</v>
      </c>
      <c r="J167" s="38">
        <v>176</v>
      </c>
      <c r="K167" s="38">
        <v>50</v>
      </c>
      <c r="L167" s="38">
        <v>0</v>
      </c>
      <c r="M167" s="38">
        <v>602</v>
      </c>
      <c r="N167" s="38">
        <v>2</v>
      </c>
      <c r="O167" s="38">
        <v>146</v>
      </c>
      <c r="P167" s="38">
        <v>1</v>
      </c>
    </row>
    <row r="168" spans="2:16" ht="13.5">
      <c r="B168" s="36">
        <f t="shared" si="19"/>
        <v>98</v>
      </c>
      <c r="C168" s="37" t="s">
        <v>155</v>
      </c>
      <c r="D168" s="39">
        <v>2175</v>
      </c>
      <c r="E168" s="39">
        <v>1269</v>
      </c>
      <c r="F168" s="39">
        <v>1688</v>
      </c>
      <c r="G168" s="21">
        <v>1.330181245074862</v>
      </c>
      <c r="H168" s="21">
        <v>32.702915681639084</v>
      </c>
      <c r="I168" s="39">
        <v>268</v>
      </c>
      <c r="J168" s="39">
        <v>128</v>
      </c>
      <c r="K168" s="39">
        <v>19</v>
      </c>
      <c r="L168" s="39">
        <v>0</v>
      </c>
      <c r="M168" s="38">
        <v>415</v>
      </c>
      <c r="N168" s="38">
        <v>72</v>
      </c>
      <c r="O168" s="38">
        <v>343</v>
      </c>
      <c r="P168" s="38">
        <v>116</v>
      </c>
    </row>
    <row r="169" spans="2:16" ht="13.5">
      <c r="B169" s="36">
        <f t="shared" si="19"/>
        <v>99</v>
      </c>
      <c r="C169" s="37" t="s">
        <v>156</v>
      </c>
      <c r="D169" s="38">
        <v>1098</v>
      </c>
      <c r="E169" s="38">
        <v>1020</v>
      </c>
      <c r="F169" s="38">
        <v>1828</v>
      </c>
      <c r="G169" s="21">
        <v>1.7921568627450981</v>
      </c>
      <c r="H169" s="21">
        <v>37.94117647058823</v>
      </c>
      <c r="I169" s="38">
        <v>219</v>
      </c>
      <c r="J169" s="38">
        <v>133</v>
      </c>
      <c r="K169" s="38">
        <v>35</v>
      </c>
      <c r="L169" s="38">
        <v>0</v>
      </c>
      <c r="M169" s="38">
        <v>387</v>
      </c>
      <c r="N169" s="38">
        <v>152</v>
      </c>
      <c r="O169" s="38">
        <v>299</v>
      </c>
      <c r="P169" s="38">
        <v>107</v>
      </c>
    </row>
    <row r="170" spans="2:16" ht="13.5">
      <c r="B170" s="36">
        <f t="shared" si="19"/>
        <v>100</v>
      </c>
      <c r="C170" s="37" t="s">
        <v>157</v>
      </c>
      <c r="D170" s="38">
        <v>2413</v>
      </c>
      <c r="E170" s="38">
        <v>2102</v>
      </c>
      <c r="F170" s="38">
        <v>3368</v>
      </c>
      <c r="G170" s="21">
        <v>1.6022835394862036</v>
      </c>
      <c r="H170" s="21">
        <v>40.24738344433872</v>
      </c>
      <c r="I170" s="38">
        <v>537</v>
      </c>
      <c r="J170" s="38">
        <v>245</v>
      </c>
      <c r="K170" s="38">
        <v>64</v>
      </c>
      <c r="L170" s="38">
        <v>0</v>
      </c>
      <c r="M170" s="38">
        <v>846</v>
      </c>
      <c r="N170" s="38">
        <v>73</v>
      </c>
      <c r="O170" s="38">
        <v>335</v>
      </c>
      <c r="P170" s="38">
        <v>57</v>
      </c>
    </row>
    <row r="171" spans="2:16" ht="13.5">
      <c r="B171" s="36">
        <f t="shared" si="19"/>
        <v>101</v>
      </c>
      <c r="C171" s="37" t="s">
        <v>158</v>
      </c>
      <c r="D171" s="38">
        <v>271</v>
      </c>
      <c r="E171" s="38">
        <v>224</v>
      </c>
      <c r="F171" s="38">
        <v>165</v>
      </c>
      <c r="G171" s="21">
        <v>0.7366071428571429</v>
      </c>
      <c r="H171" s="21">
        <v>19.196428571428573</v>
      </c>
      <c r="I171" s="38">
        <v>33</v>
      </c>
      <c r="J171" s="38">
        <v>8</v>
      </c>
      <c r="K171" s="38">
        <v>2</v>
      </c>
      <c r="L171" s="38">
        <v>0</v>
      </c>
      <c r="M171" s="38">
        <v>43</v>
      </c>
      <c r="N171" s="38">
        <v>1</v>
      </c>
      <c r="O171" s="38">
        <v>45</v>
      </c>
      <c r="P171" s="38">
        <v>13</v>
      </c>
    </row>
    <row r="172" spans="2:16" ht="13.5">
      <c r="B172" s="36">
        <f t="shared" si="19"/>
        <v>102</v>
      </c>
      <c r="C172" s="37" t="s">
        <v>159</v>
      </c>
      <c r="D172" s="38">
        <v>609</v>
      </c>
      <c r="E172" s="38">
        <v>488</v>
      </c>
      <c r="F172" s="38">
        <v>294</v>
      </c>
      <c r="G172" s="21">
        <v>0.6024590163934426</v>
      </c>
      <c r="H172" s="21">
        <v>19.262295081967213</v>
      </c>
      <c r="I172" s="38">
        <v>70</v>
      </c>
      <c r="J172" s="38">
        <v>15</v>
      </c>
      <c r="K172" s="38">
        <v>9</v>
      </c>
      <c r="L172" s="38">
        <v>0</v>
      </c>
      <c r="M172" s="38">
        <v>94</v>
      </c>
      <c r="N172" s="38">
        <v>6</v>
      </c>
      <c r="O172" s="38">
        <v>47</v>
      </c>
      <c r="P172" s="38">
        <v>17</v>
      </c>
    </row>
    <row r="173" spans="2:16" ht="13.5">
      <c r="B173" s="36">
        <f t="shared" si="19"/>
        <v>103</v>
      </c>
      <c r="C173" s="37" t="s">
        <v>160</v>
      </c>
      <c r="D173" s="38">
        <v>1399</v>
      </c>
      <c r="E173" s="38">
        <v>917</v>
      </c>
      <c r="F173" s="38">
        <v>500</v>
      </c>
      <c r="G173" s="21">
        <v>0.5452562704471101</v>
      </c>
      <c r="H173" s="21">
        <v>16.793893129770993</v>
      </c>
      <c r="I173" s="38">
        <v>113</v>
      </c>
      <c r="J173" s="38">
        <v>35</v>
      </c>
      <c r="K173" s="38">
        <v>6</v>
      </c>
      <c r="L173" s="38">
        <v>0</v>
      </c>
      <c r="M173" s="38">
        <v>154</v>
      </c>
      <c r="N173" s="38">
        <v>12</v>
      </c>
      <c r="O173" s="38">
        <v>151</v>
      </c>
      <c r="P173" s="38">
        <v>79</v>
      </c>
    </row>
    <row r="174" spans="2:16" ht="13.5">
      <c r="B174" s="36">
        <f t="shared" si="19"/>
        <v>104</v>
      </c>
      <c r="C174" s="37" t="s">
        <v>161</v>
      </c>
      <c r="D174" s="38">
        <v>1787</v>
      </c>
      <c r="E174" s="38">
        <v>1376</v>
      </c>
      <c r="F174" s="38">
        <v>1077</v>
      </c>
      <c r="G174" s="21">
        <v>0.782703488372093</v>
      </c>
      <c r="H174" s="21">
        <v>21.511627906976745</v>
      </c>
      <c r="I174" s="38">
        <v>203</v>
      </c>
      <c r="J174" s="38">
        <v>75</v>
      </c>
      <c r="K174" s="38">
        <v>18</v>
      </c>
      <c r="L174" s="38">
        <v>0</v>
      </c>
      <c r="M174" s="38">
        <v>296</v>
      </c>
      <c r="N174" s="38">
        <v>19</v>
      </c>
      <c r="O174" s="38">
        <v>218</v>
      </c>
      <c r="P174" s="38">
        <v>110</v>
      </c>
    </row>
    <row r="175" spans="2:16" ht="13.5">
      <c r="B175" s="36">
        <f t="shared" si="19"/>
        <v>105</v>
      </c>
      <c r="C175" s="37" t="s">
        <v>162</v>
      </c>
      <c r="D175" s="38">
        <v>1198</v>
      </c>
      <c r="E175" s="39">
        <v>965</v>
      </c>
      <c r="F175" s="38">
        <v>635</v>
      </c>
      <c r="G175" s="21">
        <v>0.6580310880829016</v>
      </c>
      <c r="H175" s="21">
        <v>19.067357512953368</v>
      </c>
      <c r="I175" s="38">
        <v>134</v>
      </c>
      <c r="J175" s="38">
        <v>42</v>
      </c>
      <c r="K175" s="38">
        <v>8</v>
      </c>
      <c r="L175" s="38">
        <v>0</v>
      </c>
      <c r="M175" s="38">
        <v>184</v>
      </c>
      <c r="N175" s="38">
        <v>11</v>
      </c>
      <c r="O175" s="38">
        <v>135</v>
      </c>
      <c r="P175" s="38">
        <v>166</v>
      </c>
    </row>
    <row r="176" spans="2:16" ht="13.5">
      <c r="B176" s="36">
        <f t="shared" si="19"/>
        <v>106</v>
      </c>
      <c r="C176" s="37" t="s">
        <v>163</v>
      </c>
      <c r="D176" s="38">
        <v>1012</v>
      </c>
      <c r="E176" s="38">
        <v>893</v>
      </c>
      <c r="F176" s="38">
        <v>1078</v>
      </c>
      <c r="G176" s="21">
        <v>1.2071668533034714</v>
      </c>
      <c r="H176" s="21">
        <v>30.23516237402016</v>
      </c>
      <c r="I176" s="38">
        <v>169</v>
      </c>
      <c r="J176" s="38">
        <v>76</v>
      </c>
      <c r="K176" s="38">
        <v>25</v>
      </c>
      <c r="L176" s="38">
        <v>0</v>
      </c>
      <c r="M176" s="38">
        <v>270</v>
      </c>
      <c r="N176" s="38">
        <v>30</v>
      </c>
      <c r="O176" s="38">
        <v>174</v>
      </c>
      <c r="P176" s="38">
        <v>92</v>
      </c>
    </row>
    <row r="177" spans="2:16" ht="13.5">
      <c r="B177" s="36">
        <f t="shared" si="19"/>
        <v>107</v>
      </c>
      <c r="C177" s="37" t="s">
        <v>164</v>
      </c>
      <c r="D177" s="38">
        <v>1732</v>
      </c>
      <c r="E177" s="38">
        <v>1564</v>
      </c>
      <c r="F177" s="38">
        <v>1551</v>
      </c>
      <c r="G177" s="21">
        <v>0.9916879795396419</v>
      </c>
      <c r="H177" s="21">
        <v>24.55242966751918</v>
      </c>
      <c r="I177" s="38">
        <v>266</v>
      </c>
      <c r="J177" s="38">
        <v>103</v>
      </c>
      <c r="K177" s="38">
        <v>15</v>
      </c>
      <c r="L177" s="38">
        <v>0</v>
      </c>
      <c r="M177" s="38">
        <v>384</v>
      </c>
      <c r="N177" s="38">
        <v>2</v>
      </c>
      <c r="O177" s="38">
        <v>69</v>
      </c>
      <c r="P177" s="38">
        <v>57</v>
      </c>
    </row>
    <row r="178" spans="2:16" ht="13.5">
      <c r="B178" s="36">
        <f t="shared" si="19"/>
        <v>108</v>
      </c>
      <c r="C178" s="37" t="s">
        <v>165</v>
      </c>
      <c r="D178" s="38">
        <v>3183</v>
      </c>
      <c r="E178" s="38">
        <v>2719</v>
      </c>
      <c r="F178" s="38">
        <v>2228</v>
      </c>
      <c r="G178" s="21">
        <v>0.8194189040088268</v>
      </c>
      <c r="H178" s="21">
        <v>22.47149687385068</v>
      </c>
      <c r="I178" s="38">
        <v>410</v>
      </c>
      <c r="J178" s="38">
        <v>161</v>
      </c>
      <c r="K178" s="38">
        <v>40</v>
      </c>
      <c r="L178" s="38">
        <v>0</v>
      </c>
      <c r="M178" s="38">
        <v>611</v>
      </c>
      <c r="N178" s="38">
        <v>61</v>
      </c>
      <c r="O178" s="38">
        <v>390</v>
      </c>
      <c r="P178" s="38">
        <v>173</v>
      </c>
    </row>
    <row r="179" spans="2:16" ht="13.5">
      <c r="B179" s="36">
        <f t="shared" si="19"/>
        <v>109</v>
      </c>
      <c r="C179" s="37" t="s">
        <v>166</v>
      </c>
      <c r="D179" s="38">
        <v>2058</v>
      </c>
      <c r="E179" s="38">
        <v>1722</v>
      </c>
      <c r="F179" s="38">
        <v>1296</v>
      </c>
      <c r="G179" s="21">
        <v>0.7526132404181185</v>
      </c>
      <c r="H179" s="21">
        <v>19.860627177700348</v>
      </c>
      <c r="I179" s="38">
        <v>226</v>
      </c>
      <c r="J179" s="38">
        <v>97</v>
      </c>
      <c r="K179" s="38">
        <v>19</v>
      </c>
      <c r="L179" s="38">
        <v>0</v>
      </c>
      <c r="M179" s="38">
        <v>342</v>
      </c>
      <c r="N179" s="38">
        <v>57</v>
      </c>
      <c r="O179" s="38">
        <v>293</v>
      </c>
      <c r="P179" s="38">
        <v>144</v>
      </c>
    </row>
    <row r="180" spans="2:16" ht="13.5">
      <c r="B180" s="36">
        <f t="shared" si="19"/>
        <v>110</v>
      </c>
      <c r="C180" s="37" t="s">
        <v>167</v>
      </c>
      <c r="D180" s="38">
        <v>1721</v>
      </c>
      <c r="E180" s="38">
        <v>1265</v>
      </c>
      <c r="F180" s="38">
        <v>989</v>
      </c>
      <c r="G180" s="21">
        <v>0.7818181818181819</v>
      </c>
      <c r="H180" s="21">
        <v>21.6600790513834</v>
      </c>
      <c r="I180" s="38">
        <v>182</v>
      </c>
      <c r="J180" s="38">
        <v>84</v>
      </c>
      <c r="K180" s="38">
        <v>8</v>
      </c>
      <c r="L180" s="38">
        <v>0</v>
      </c>
      <c r="M180" s="38">
        <v>274</v>
      </c>
      <c r="N180" s="38">
        <v>54</v>
      </c>
      <c r="O180" s="38">
        <v>322</v>
      </c>
      <c r="P180" s="38">
        <v>173</v>
      </c>
    </row>
    <row r="181" spans="2:16" ht="13.5">
      <c r="B181" s="36">
        <f t="shared" si="19"/>
        <v>111</v>
      </c>
      <c r="C181" s="37" t="s">
        <v>168</v>
      </c>
      <c r="D181" s="38">
        <v>5398</v>
      </c>
      <c r="E181" s="38">
        <v>4584</v>
      </c>
      <c r="F181" s="38">
        <v>4097</v>
      </c>
      <c r="G181" s="21">
        <v>0.893760907504363</v>
      </c>
      <c r="H181" s="21">
        <v>23.93106457242583</v>
      </c>
      <c r="I181" s="38">
        <v>703</v>
      </c>
      <c r="J181" s="38">
        <v>310</v>
      </c>
      <c r="K181" s="38">
        <v>84</v>
      </c>
      <c r="L181" s="38">
        <v>0</v>
      </c>
      <c r="M181" s="38">
        <v>1097</v>
      </c>
      <c r="N181" s="38">
        <v>246</v>
      </c>
      <c r="O181" s="38">
        <v>956</v>
      </c>
      <c r="P181" s="38">
        <v>820</v>
      </c>
    </row>
    <row r="182" spans="2:16" ht="13.5">
      <c r="B182" s="36">
        <f t="shared" si="19"/>
        <v>112</v>
      </c>
      <c r="C182" s="37" t="s">
        <v>169</v>
      </c>
      <c r="D182" s="38">
        <v>6030</v>
      </c>
      <c r="E182" s="38">
        <v>5124</v>
      </c>
      <c r="F182" s="38">
        <v>3936</v>
      </c>
      <c r="G182" s="21">
        <v>0.7681498829039812</v>
      </c>
      <c r="H182" s="21">
        <v>20.60889929742389</v>
      </c>
      <c r="I182" s="38">
        <v>717</v>
      </c>
      <c r="J182" s="38">
        <v>261</v>
      </c>
      <c r="K182" s="38">
        <v>78</v>
      </c>
      <c r="L182" s="38">
        <v>0</v>
      </c>
      <c r="M182" s="38">
        <v>1056</v>
      </c>
      <c r="N182" s="38">
        <v>146</v>
      </c>
      <c r="O182" s="38">
        <v>835</v>
      </c>
      <c r="P182" s="38">
        <v>42</v>
      </c>
    </row>
    <row r="183" spans="2:16" ht="13.5">
      <c r="B183" s="36">
        <f aca="true" t="shared" si="20" ref="B183:B193">B182+1</f>
        <v>113</v>
      </c>
      <c r="C183" s="37" t="s">
        <v>170</v>
      </c>
      <c r="D183" s="38">
        <v>1304</v>
      </c>
      <c r="E183" s="38">
        <v>879</v>
      </c>
      <c r="F183" s="38">
        <v>775</v>
      </c>
      <c r="G183" s="21">
        <v>0.8816837315130831</v>
      </c>
      <c r="H183" s="21">
        <v>24.2320819112628</v>
      </c>
      <c r="I183" s="38">
        <v>143</v>
      </c>
      <c r="J183" s="38">
        <v>59</v>
      </c>
      <c r="K183" s="38">
        <v>11</v>
      </c>
      <c r="L183" s="38">
        <v>0</v>
      </c>
      <c r="M183" s="38">
        <v>213</v>
      </c>
      <c r="N183" s="38">
        <v>66</v>
      </c>
      <c r="O183" s="38">
        <v>177</v>
      </c>
      <c r="P183" s="38">
        <v>270</v>
      </c>
    </row>
    <row r="184" spans="2:16" ht="13.5">
      <c r="B184" s="36">
        <f t="shared" si="20"/>
        <v>114</v>
      </c>
      <c r="C184" s="37" t="s">
        <v>171</v>
      </c>
      <c r="D184" s="38">
        <v>1913</v>
      </c>
      <c r="E184" s="39">
        <v>1389</v>
      </c>
      <c r="F184" s="38">
        <v>649</v>
      </c>
      <c r="G184" s="21">
        <v>0.46724262059035276</v>
      </c>
      <c r="H184" s="21">
        <v>15.550755939524837</v>
      </c>
      <c r="I184" s="38">
        <v>154</v>
      </c>
      <c r="J184" s="38">
        <v>53</v>
      </c>
      <c r="K184" s="38">
        <v>9</v>
      </c>
      <c r="L184" s="38">
        <v>0</v>
      </c>
      <c r="M184" s="38">
        <v>216</v>
      </c>
      <c r="N184" s="38">
        <v>12</v>
      </c>
      <c r="O184" s="38">
        <v>276</v>
      </c>
      <c r="P184" s="38">
        <v>135</v>
      </c>
    </row>
    <row r="185" spans="2:16" ht="13.5">
      <c r="B185" s="36">
        <f t="shared" si="20"/>
        <v>115</v>
      </c>
      <c r="C185" s="37" t="s">
        <v>172</v>
      </c>
      <c r="D185" s="38">
        <v>3264</v>
      </c>
      <c r="E185" s="38">
        <v>3005</v>
      </c>
      <c r="F185" s="38">
        <v>1948</v>
      </c>
      <c r="G185" s="21">
        <v>0.648252911813644</v>
      </c>
      <c r="H185" s="21">
        <v>20</v>
      </c>
      <c r="I185" s="38">
        <v>424</v>
      </c>
      <c r="J185" s="38">
        <v>146</v>
      </c>
      <c r="K185" s="38">
        <v>31</v>
      </c>
      <c r="L185" s="38">
        <v>0</v>
      </c>
      <c r="M185" s="38">
        <v>601</v>
      </c>
      <c r="N185" s="38">
        <v>47</v>
      </c>
      <c r="O185" s="38">
        <v>363</v>
      </c>
      <c r="P185" s="38">
        <v>297</v>
      </c>
    </row>
    <row r="186" spans="2:16" ht="13.5">
      <c r="B186" s="36">
        <f t="shared" si="20"/>
        <v>116</v>
      </c>
      <c r="C186" s="37" t="s">
        <v>173</v>
      </c>
      <c r="D186" s="38">
        <v>1483</v>
      </c>
      <c r="E186" s="38">
        <v>1245</v>
      </c>
      <c r="F186" s="38">
        <v>973</v>
      </c>
      <c r="G186" s="21">
        <v>0.7815261044176707</v>
      </c>
      <c r="H186" s="21">
        <v>22.650602409638555</v>
      </c>
      <c r="I186" s="38">
        <v>190</v>
      </c>
      <c r="J186" s="38">
        <v>78</v>
      </c>
      <c r="K186" s="38">
        <v>14</v>
      </c>
      <c r="L186" s="38">
        <v>0</v>
      </c>
      <c r="M186" s="38">
        <v>282</v>
      </c>
      <c r="N186" s="38">
        <v>7</v>
      </c>
      <c r="O186" s="38">
        <v>88</v>
      </c>
      <c r="P186" s="38">
        <v>79</v>
      </c>
    </row>
    <row r="187" spans="2:16" ht="13.5">
      <c r="B187" s="36">
        <f t="shared" si="20"/>
        <v>117</v>
      </c>
      <c r="C187" s="37" t="s">
        <v>174</v>
      </c>
      <c r="D187" s="38">
        <v>2180</v>
      </c>
      <c r="E187" s="38">
        <v>1921</v>
      </c>
      <c r="F187" s="38">
        <v>1878</v>
      </c>
      <c r="G187" s="21">
        <v>0.9776158250910983</v>
      </c>
      <c r="H187" s="21">
        <v>22.33211868818324</v>
      </c>
      <c r="I187" s="38">
        <v>286</v>
      </c>
      <c r="J187" s="38">
        <v>123</v>
      </c>
      <c r="K187" s="38">
        <v>20</v>
      </c>
      <c r="L187" s="38">
        <v>0</v>
      </c>
      <c r="M187" s="38">
        <v>429</v>
      </c>
      <c r="N187" s="38">
        <v>4</v>
      </c>
      <c r="O187" s="38">
        <v>266</v>
      </c>
      <c r="P187" s="38">
        <v>119</v>
      </c>
    </row>
    <row r="188" spans="2:16" ht="13.5">
      <c r="B188" s="36">
        <f t="shared" si="20"/>
        <v>118</v>
      </c>
      <c r="C188" s="37" t="s">
        <v>175</v>
      </c>
      <c r="D188" s="38">
        <v>1435</v>
      </c>
      <c r="E188" s="38">
        <v>1245</v>
      </c>
      <c r="F188" s="38">
        <v>955</v>
      </c>
      <c r="G188" s="21">
        <v>0.7670682730923695</v>
      </c>
      <c r="H188" s="21">
        <v>20.722891566265062</v>
      </c>
      <c r="I188" s="38">
        <v>177</v>
      </c>
      <c r="J188" s="38">
        <v>67</v>
      </c>
      <c r="K188" s="38">
        <v>14</v>
      </c>
      <c r="L188" s="38">
        <v>0</v>
      </c>
      <c r="M188" s="38">
        <v>258</v>
      </c>
      <c r="N188" s="38">
        <v>4</v>
      </c>
      <c r="O188" s="38">
        <v>151</v>
      </c>
      <c r="P188" s="38">
        <v>66</v>
      </c>
    </row>
    <row r="189" spans="2:16" ht="13.5">
      <c r="B189" s="36">
        <f t="shared" si="20"/>
        <v>119</v>
      </c>
      <c r="C189" s="37" t="s">
        <v>176</v>
      </c>
      <c r="D189" s="38">
        <v>4156</v>
      </c>
      <c r="E189" s="38">
        <v>3748</v>
      </c>
      <c r="F189" s="38">
        <v>3596</v>
      </c>
      <c r="G189" s="21">
        <v>0.959445037353255</v>
      </c>
      <c r="H189" s="21">
        <v>25.05336179295624</v>
      </c>
      <c r="I189" s="38">
        <v>603</v>
      </c>
      <c r="J189" s="38">
        <v>253</v>
      </c>
      <c r="K189" s="38">
        <v>83</v>
      </c>
      <c r="L189" s="38">
        <v>0</v>
      </c>
      <c r="M189" s="38">
        <v>939</v>
      </c>
      <c r="N189" s="38">
        <v>23</v>
      </c>
      <c r="O189" s="38">
        <v>351</v>
      </c>
      <c r="P189" s="38">
        <v>195</v>
      </c>
    </row>
    <row r="190" spans="2:16" ht="13.5">
      <c r="B190" s="36">
        <f t="shared" si="20"/>
        <v>120</v>
      </c>
      <c r="C190" s="37" t="s">
        <v>177</v>
      </c>
      <c r="D190" s="39">
        <v>5514</v>
      </c>
      <c r="E190" s="39">
        <v>5481</v>
      </c>
      <c r="F190" s="39">
        <v>4108</v>
      </c>
      <c r="G190" s="21">
        <v>0.749498266739646</v>
      </c>
      <c r="H190" s="21">
        <v>20.87210363072432</v>
      </c>
      <c r="I190" s="39">
        <v>770</v>
      </c>
      <c r="J190" s="39">
        <v>314</v>
      </c>
      <c r="K190" s="39">
        <v>60</v>
      </c>
      <c r="L190" s="39">
        <v>0</v>
      </c>
      <c r="M190" s="38">
        <v>1144</v>
      </c>
      <c r="N190" s="38">
        <v>63</v>
      </c>
      <c r="O190" s="38">
        <v>605</v>
      </c>
      <c r="P190" s="38">
        <v>431</v>
      </c>
    </row>
    <row r="191" spans="2:16" ht="13.5">
      <c r="B191" s="36">
        <f t="shared" si="20"/>
        <v>121</v>
      </c>
      <c r="C191" s="37" t="s">
        <v>178</v>
      </c>
      <c r="D191" s="38">
        <v>5749</v>
      </c>
      <c r="E191" s="38">
        <v>5155</v>
      </c>
      <c r="F191" s="38">
        <v>6389</v>
      </c>
      <c r="G191" s="21">
        <v>1.2393792434529582</v>
      </c>
      <c r="H191" s="21">
        <v>30.863239573229873</v>
      </c>
      <c r="I191" s="38">
        <v>987</v>
      </c>
      <c r="J191" s="38">
        <v>505</v>
      </c>
      <c r="K191" s="38">
        <v>99</v>
      </c>
      <c r="L191" s="38">
        <v>0</v>
      </c>
      <c r="M191" s="38">
        <v>1591</v>
      </c>
      <c r="N191" s="38">
        <v>33</v>
      </c>
      <c r="O191" s="38">
        <v>487</v>
      </c>
      <c r="P191" s="38">
        <v>553</v>
      </c>
    </row>
    <row r="192" spans="2:16" ht="13.5">
      <c r="B192" s="36">
        <f t="shared" si="20"/>
        <v>122</v>
      </c>
      <c r="C192" s="37" t="s">
        <v>179</v>
      </c>
      <c r="D192" s="38">
        <v>3679</v>
      </c>
      <c r="E192" s="38">
        <v>3335</v>
      </c>
      <c r="F192" s="38">
        <v>3598</v>
      </c>
      <c r="G192" s="21">
        <v>1.0788605697151423</v>
      </c>
      <c r="H192" s="21">
        <v>27.19640179910045</v>
      </c>
      <c r="I192" s="38">
        <v>595</v>
      </c>
      <c r="J192" s="38">
        <v>255</v>
      </c>
      <c r="K192" s="38">
        <v>57</v>
      </c>
      <c r="L192" s="38">
        <v>0</v>
      </c>
      <c r="M192" s="38">
        <v>907</v>
      </c>
      <c r="N192" s="38">
        <v>19</v>
      </c>
      <c r="O192" s="38">
        <v>386</v>
      </c>
      <c r="P192" s="38">
        <v>169</v>
      </c>
    </row>
    <row r="193" spans="2:16" ht="13.5">
      <c r="B193" s="36">
        <f t="shared" si="20"/>
        <v>123</v>
      </c>
      <c r="C193" s="37" t="s">
        <v>180</v>
      </c>
      <c r="D193" s="38">
        <v>6891</v>
      </c>
      <c r="E193" s="38">
        <v>5599</v>
      </c>
      <c r="F193" s="38">
        <v>4940</v>
      </c>
      <c r="G193" s="21">
        <v>0.8823004107876407</v>
      </c>
      <c r="H193" s="21">
        <v>23.522057510269693</v>
      </c>
      <c r="I193" s="38">
        <v>861</v>
      </c>
      <c r="J193" s="38">
        <v>365</v>
      </c>
      <c r="K193" s="38">
        <v>91</v>
      </c>
      <c r="L193" s="38">
        <v>0</v>
      </c>
      <c r="M193" s="38">
        <v>1317</v>
      </c>
      <c r="N193" s="38">
        <v>121</v>
      </c>
      <c r="O193" s="38">
        <v>938</v>
      </c>
      <c r="P193" s="38">
        <v>440</v>
      </c>
    </row>
    <row r="194" spans="2:16" ht="13.5">
      <c r="B194" s="10"/>
      <c r="C194" s="41" t="s">
        <v>181</v>
      </c>
      <c r="D194" s="38">
        <f>SUM(D118:D193)</f>
        <v>420571</v>
      </c>
      <c r="E194" s="38">
        <f>SUM(E118:E193)</f>
        <v>355759</v>
      </c>
      <c r="F194" s="38">
        <f>SUM(F118:F193)</f>
        <v>397004</v>
      </c>
      <c r="G194" s="21">
        <f>F194/E194</f>
        <v>1.1159352258129802</v>
      </c>
      <c r="H194" s="21">
        <f>M194/E194*100</f>
        <v>27.98355066210553</v>
      </c>
      <c r="I194" s="38">
        <f aca="true" t="shared" si="21" ref="I194:P194">SUM(I118:I193)</f>
        <v>62834</v>
      </c>
      <c r="J194" s="38">
        <f t="shared" si="21"/>
        <v>29491</v>
      </c>
      <c r="K194" s="38">
        <f t="shared" si="21"/>
        <v>7088</v>
      </c>
      <c r="L194" s="38">
        <f t="shared" si="21"/>
        <v>141</v>
      </c>
      <c r="M194" s="38">
        <f t="shared" si="21"/>
        <v>99554</v>
      </c>
      <c r="N194" s="38">
        <f t="shared" si="21"/>
        <v>9557</v>
      </c>
      <c r="O194" s="38">
        <f t="shared" si="21"/>
        <v>56868</v>
      </c>
      <c r="P194" s="38">
        <f t="shared" si="21"/>
        <v>20647</v>
      </c>
    </row>
    <row r="195" spans="2:16" ht="14.25">
      <c r="B195" s="3"/>
      <c r="C195" s="3"/>
      <c r="D195" s="3"/>
      <c r="E195" s="3"/>
      <c r="F195" s="3"/>
      <c r="G195" s="3"/>
      <c r="H195" s="3"/>
      <c r="I195" s="99" t="s">
        <v>192</v>
      </c>
      <c r="J195" s="100"/>
      <c r="K195" s="100"/>
      <c r="L195" s="100"/>
      <c r="M195" s="100"/>
      <c r="N195" s="100"/>
      <c r="O195" s="100"/>
      <c r="P195" s="100"/>
    </row>
    <row r="196" spans="2:16" ht="13.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</sheetData>
  <mergeCells count="10">
    <mergeCell ref="G5:G6"/>
    <mergeCell ref="H5:H6"/>
    <mergeCell ref="I5:M5"/>
    <mergeCell ref="I195:P195"/>
    <mergeCell ref="I60:M60"/>
    <mergeCell ref="G60:G61"/>
    <mergeCell ref="H60:H61"/>
    <mergeCell ref="G116:G117"/>
    <mergeCell ref="H116:H117"/>
    <mergeCell ref="I116:M116"/>
  </mergeCells>
  <printOptions/>
  <pageMargins left="0.7874015748031497" right="0.1968503937007874" top="0.984251968503937" bottom="0.7874015748031497" header="0.4724409448818898" footer="0.31496062992125984"/>
  <pageSetup horizontalDpi="600" verticalDpi="600" orientation="portrait" paperSize="9" scale="70" r:id="rId1"/>
  <rowBreaks count="1" manualBreakCount="1">
    <brk id="113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41"/>
  <sheetViews>
    <sheetView workbookViewId="0" topLeftCell="A1">
      <pane xSplit="3" ySplit="8" topLeftCell="D74" activePane="bottomRight" state="frozen"/>
      <selection pane="topLeft" activeCell="F63" sqref="F63"/>
      <selection pane="topRight" activeCell="F63" sqref="F63"/>
      <selection pane="bottomLeft" activeCell="F63" sqref="F63"/>
      <selection pane="bottomRight" activeCell="C94" sqref="C94"/>
    </sheetView>
  </sheetViews>
  <sheetFormatPr defaultColWidth="8.796875" defaultRowHeight="14.25"/>
  <cols>
    <col min="1" max="1" width="0.8984375" style="42" customWidth="1"/>
    <col min="2" max="2" width="4" style="42" customWidth="1"/>
    <col min="3" max="3" width="11" style="42" bestFit="1" customWidth="1"/>
    <col min="4" max="6" width="10.5" style="42" customWidth="1"/>
    <col min="7" max="7" width="10.5" style="44" customWidth="1"/>
    <col min="8" max="8" width="8.5" style="42" customWidth="1"/>
    <col min="9" max="9" width="8" style="42" customWidth="1"/>
    <col min="10" max="10" width="8.19921875" style="42" customWidth="1"/>
    <col min="11" max="11" width="6.8984375" style="42" customWidth="1"/>
    <col min="12" max="17" width="7.59765625" style="42" customWidth="1"/>
    <col min="18" max="18" width="10.19921875" style="0" customWidth="1"/>
    <col min="19" max="22" width="7.59765625" style="0" customWidth="1"/>
    <col min="24" max="24" width="15.3984375" style="0" customWidth="1"/>
    <col min="25" max="25" width="14.3984375" style="0" customWidth="1"/>
    <col min="26" max="26" width="10.3984375" style="0" customWidth="1"/>
    <col min="27" max="27" width="7.3984375" style="0" customWidth="1"/>
    <col min="29" max="29" width="10.3984375" style="0" customWidth="1"/>
    <col min="30" max="30" width="3.3984375" style="0" customWidth="1"/>
    <col min="31" max="31" width="13.3984375" style="0" customWidth="1"/>
    <col min="32" max="32" width="10.3984375" style="0" customWidth="1"/>
    <col min="33" max="33" width="14.3984375" style="0" customWidth="1"/>
  </cols>
  <sheetData>
    <row r="1" ht="18.75">
      <c r="B1" s="43" t="s">
        <v>206</v>
      </c>
    </row>
    <row r="2" ht="18.75">
      <c r="B2" s="43"/>
    </row>
    <row r="3" spans="1:7" ht="14.25">
      <c r="A3" s="45"/>
      <c r="B3" s="46" t="s">
        <v>182</v>
      </c>
      <c r="C3" s="45"/>
      <c r="D3" s="45"/>
      <c r="E3" s="45"/>
      <c r="F3" s="45"/>
      <c r="G3" s="47"/>
    </row>
    <row r="4" spans="1:7" ht="13.5">
      <c r="A4" s="45"/>
      <c r="B4" s="45"/>
      <c r="C4" s="45"/>
      <c r="D4" s="45"/>
      <c r="E4" s="45"/>
      <c r="F4" s="45"/>
      <c r="G4" s="47"/>
    </row>
    <row r="5" spans="2:16" ht="13.5" customHeight="1">
      <c r="B5" s="48"/>
      <c r="C5" s="49"/>
      <c r="D5" s="50" t="s">
        <v>47</v>
      </c>
      <c r="E5" s="50" t="s">
        <v>48</v>
      </c>
      <c r="F5" s="51" t="s">
        <v>193</v>
      </c>
      <c r="G5" s="52" t="s">
        <v>194</v>
      </c>
      <c r="H5" s="91" t="s">
        <v>185</v>
      </c>
      <c r="I5" s="88" t="s">
        <v>186</v>
      </c>
      <c r="J5" s="89"/>
      <c r="K5" s="89"/>
      <c r="L5" s="89"/>
      <c r="M5" s="90"/>
      <c r="N5" s="53" t="s">
        <v>50</v>
      </c>
      <c r="O5" s="54" t="s">
        <v>51</v>
      </c>
      <c r="P5" s="54" t="s">
        <v>52</v>
      </c>
    </row>
    <row r="6" spans="2:16" ht="13.5">
      <c r="B6" s="55"/>
      <c r="C6" s="56"/>
      <c r="D6" s="57" t="s">
        <v>53</v>
      </c>
      <c r="E6" s="57" t="s">
        <v>53</v>
      </c>
      <c r="F6" s="57" t="s">
        <v>195</v>
      </c>
      <c r="G6" s="58" t="s">
        <v>196</v>
      </c>
      <c r="H6" s="92"/>
      <c r="I6" s="59" t="s">
        <v>55</v>
      </c>
      <c r="J6" s="59" t="s">
        <v>56</v>
      </c>
      <c r="K6" s="59" t="s">
        <v>57</v>
      </c>
      <c r="L6" s="59" t="s">
        <v>58</v>
      </c>
      <c r="M6" s="60" t="s">
        <v>59</v>
      </c>
      <c r="N6" s="61" t="s">
        <v>60</v>
      </c>
      <c r="O6" s="62"/>
      <c r="P6" s="61" t="s">
        <v>61</v>
      </c>
    </row>
    <row r="7" spans="2:16" ht="13.5">
      <c r="B7" s="63">
        <v>1</v>
      </c>
      <c r="C7" s="64" t="s">
        <v>62</v>
      </c>
      <c r="D7" s="65">
        <v>25930</v>
      </c>
      <c r="E7" s="65">
        <v>22724</v>
      </c>
      <c r="F7" s="65">
        <v>42708</v>
      </c>
      <c r="G7" s="66">
        <f aca="true" t="shared" si="0" ref="G7:G53">F7/E7:E7100</f>
        <v>1.8794226368597078</v>
      </c>
      <c r="H7" s="67">
        <f aca="true" t="shared" si="1" ref="H7:H53">M7/E7*100</f>
        <v>38.69917268086604</v>
      </c>
      <c r="I7" s="65">
        <v>4569</v>
      </c>
      <c r="J7" s="65">
        <v>3209</v>
      </c>
      <c r="K7" s="65">
        <v>959</v>
      </c>
      <c r="L7" s="65">
        <v>57</v>
      </c>
      <c r="M7" s="65">
        <f>SUM(I7:L7)</f>
        <v>8794</v>
      </c>
      <c r="N7" s="65">
        <v>394</v>
      </c>
      <c r="O7" s="65">
        <v>2686</v>
      </c>
      <c r="P7" s="65">
        <v>503</v>
      </c>
    </row>
    <row r="8" spans="2:16" ht="13.5">
      <c r="B8" s="63">
        <v>2</v>
      </c>
      <c r="C8" s="64" t="s">
        <v>63</v>
      </c>
      <c r="D8" s="65">
        <v>12614</v>
      </c>
      <c r="E8" s="65">
        <v>11659</v>
      </c>
      <c r="F8" s="65">
        <v>28056</v>
      </c>
      <c r="G8" s="66">
        <f t="shared" si="0"/>
        <v>2.406381336306716</v>
      </c>
      <c r="H8" s="67">
        <f t="shared" si="1"/>
        <v>48.606226949138005</v>
      </c>
      <c r="I8" s="65">
        <v>2964</v>
      </c>
      <c r="J8" s="65">
        <v>2110</v>
      </c>
      <c r="K8" s="65">
        <v>550</v>
      </c>
      <c r="L8" s="65">
        <v>43</v>
      </c>
      <c r="M8" s="65">
        <f>SUM(I8:L8)</f>
        <v>5667</v>
      </c>
      <c r="N8" s="65">
        <v>71</v>
      </c>
      <c r="O8" s="65">
        <v>1220</v>
      </c>
      <c r="P8" s="65">
        <v>827</v>
      </c>
    </row>
    <row r="9" spans="2:16" ht="13.5">
      <c r="B9" s="63">
        <v>3</v>
      </c>
      <c r="C9" s="64" t="s">
        <v>64</v>
      </c>
      <c r="D9" s="65">
        <v>12778</v>
      </c>
      <c r="E9" s="65">
        <v>11949</v>
      </c>
      <c r="F9" s="65">
        <v>24314</v>
      </c>
      <c r="G9" s="66">
        <f t="shared" si="0"/>
        <v>2.0348146288392335</v>
      </c>
      <c r="H9" s="67">
        <f t="shared" si="1"/>
        <v>42.72324043853042</v>
      </c>
      <c r="I9" s="65">
        <v>2664</v>
      </c>
      <c r="J9" s="65">
        <v>1941</v>
      </c>
      <c r="K9" s="65">
        <v>477</v>
      </c>
      <c r="L9" s="65">
        <v>23</v>
      </c>
      <c r="M9" s="65">
        <f>SUM(I9:L9)</f>
        <v>5105</v>
      </c>
      <c r="N9" s="65">
        <v>104</v>
      </c>
      <c r="O9" s="65">
        <v>1130</v>
      </c>
      <c r="P9" s="65">
        <v>238</v>
      </c>
    </row>
    <row r="10" spans="1:17" s="1" customFormat="1" ht="13.5">
      <c r="A10" s="68"/>
      <c r="B10" s="69">
        <v>4</v>
      </c>
      <c r="C10" s="70" t="s">
        <v>65</v>
      </c>
      <c r="D10" s="23">
        <v>12203</v>
      </c>
      <c r="E10" s="23">
        <v>11145</v>
      </c>
      <c r="F10" s="23">
        <v>28838</v>
      </c>
      <c r="G10" s="66">
        <f t="shared" si="0"/>
        <v>2.5875280394795874</v>
      </c>
      <c r="H10" s="71">
        <f t="shared" si="1"/>
        <v>51.242709735307315</v>
      </c>
      <c r="I10" s="23">
        <v>2821</v>
      </c>
      <c r="J10" s="23">
        <v>2246</v>
      </c>
      <c r="K10" s="23">
        <v>607</v>
      </c>
      <c r="L10" s="23">
        <v>37</v>
      </c>
      <c r="M10" s="23">
        <v>5711</v>
      </c>
      <c r="N10" s="23">
        <v>103</v>
      </c>
      <c r="O10" s="23">
        <v>1295</v>
      </c>
      <c r="P10" s="23">
        <v>359</v>
      </c>
      <c r="Q10" s="68"/>
    </row>
    <row r="11" spans="2:16" ht="12.75" customHeight="1">
      <c r="B11" s="63">
        <v>5</v>
      </c>
      <c r="C11" s="64" t="s">
        <v>66</v>
      </c>
      <c r="D11" s="65">
        <v>6567</v>
      </c>
      <c r="E11" s="65">
        <v>6187</v>
      </c>
      <c r="F11" s="65">
        <v>15162</v>
      </c>
      <c r="G11" s="66">
        <f t="shared" si="0"/>
        <v>2.450622272506869</v>
      </c>
      <c r="H11" s="67">
        <f t="shared" si="1"/>
        <v>50.250525294973336</v>
      </c>
      <c r="I11" s="65">
        <v>1625</v>
      </c>
      <c r="J11" s="65">
        <v>1127</v>
      </c>
      <c r="K11" s="65">
        <v>311</v>
      </c>
      <c r="L11" s="65">
        <v>46</v>
      </c>
      <c r="M11" s="65">
        <f aca="true" t="shared" si="2" ref="M11:M17">SUM(I11:L11)</f>
        <v>3109</v>
      </c>
      <c r="N11" s="65">
        <v>47</v>
      </c>
      <c r="O11" s="65">
        <v>670</v>
      </c>
      <c r="P11" s="65">
        <v>60</v>
      </c>
    </row>
    <row r="12" spans="2:16" ht="13.5">
      <c r="B12" s="63">
        <v>6</v>
      </c>
      <c r="C12" s="64" t="s">
        <v>67</v>
      </c>
      <c r="D12" s="65">
        <v>10994</v>
      </c>
      <c r="E12" s="65">
        <v>10710</v>
      </c>
      <c r="F12" s="65">
        <v>23598</v>
      </c>
      <c r="G12" s="66">
        <f t="shared" si="0"/>
        <v>2.2033613445378153</v>
      </c>
      <c r="H12" s="67">
        <f t="shared" si="1"/>
        <v>45.676937441643325</v>
      </c>
      <c r="I12" s="65">
        <v>2616</v>
      </c>
      <c r="J12" s="65">
        <v>1844</v>
      </c>
      <c r="K12" s="65">
        <v>429</v>
      </c>
      <c r="L12" s="65">
        <v>3</v>
      </c>
      <c r="M12" s="65">
        <f t="shared" si="2"/>
        <v>4892</v>
      </c>
      <c r="N12" s="65">
        <v>58</v>
      </c>
      <c r="O12" s="65">
        <v>1007</v>
      </c>
      <c r="P12" s="65">
        <v>183</v>
      </c>
    </row>
    <row r="13" spans="2:16" ht="13.5">
      <c r="B13" s="63">
        <v>7</v>
      </c>
      <c r="C13" s="64" t="s">
        <v>68</v>
      </c>
      <c r="D13" s="65">
        <v>13429</v>
      </c>
      <c r="E13" s="65">
        <v>12654</v>
      </c>
      <c r="F13" s="65">
        <v>29929</v>
      </c>
      <c r="G13" s="66">
        <f t="shared" si="0"/>
        <v>2.3651809704441282</v>
      </c>
      <c r="H13" s="67">
        <f t="shared" si="1"/>
        <v>47.621305516042355</v>
      </c>
      <c r="I13" s="65">
        <v>3106</v>
      </c>
      <c r="J13" s="65">
        <v>2421</v>
      </c>
      <c r="K13" s="65">
        <v>497</v>
      </c>
      <c r="L13" s="65">
        <v>2</v>
      </c>
      <c r="M13" s="65">
        <f t="shared" si="2"/>
        <v>6026</v>
      </c>
      <c r="N13" s="65">
        <v>73</v>
      </c>
      <c r="O13" s="65">
        <v>1277</v>
      </c>
      <c r="P13" s="65">
        <v>270</v>
      </c>
    </row>
    <row r="14" spans="2:16" ht="13.5">
      <c r="B14" s="63">
        <v>8</v>
      </c>
      <c r="C14" s="64" t="s">
        <v>69</v>
      </c>
      <c r="D14" s="65">
        <v>28775</v>
      </c>
      <c r="E14" s="65">
        <v>25131</v>
      </c>
      <c r="F14" s="65">
        <v>44647</v>
      </c>
      <c r="G14" s="66">
        <f t="shared" si="0"/>
        <v>1.7765707691695516</v>
      </c>
      <c r="H14" s="67">
        <f t="shared" si="1"/>
        <v>38.1878954279575</v>
      </c>
      <c r="I14" s="65">
        <v>5392</v>
      </c>
      <c r="J14" s="65">
        <v>3491</v>
      </c>
      <c r="K14" s="65">
        <v>658</v>
      </c>
      <c r="L14" s="65">
        <v>56</v>
      </c>
      <c r="M14" s="65">
        <f t="shared" si="2"/>
        <v>9597</v>
      </c>
      <c r="N14" s="65">
        <v>315</v>
      </c>
      <c r="O14" s="65">
        <v>2804</v>
      </c>
      <c r="P14" s="65">
        <v>241</v>
      </c>
    </row>
    <row r="15" spans="1:17" s="72" customFormat="1" ht="13.5">
      <c r="A15" s="42"/>
      <c r="B15" s="63">
        <v>9</v>
      </c>
      <c r="C15" s="64" t="s">
        <v>70</v>
      </c>
      <c r="D15" s="65">
        <v>14745</v>
      </c>
      <c r="E15" s="65">
        <v>13518</v>
      </c>
      <c r="F15" s="65">
        <v>28647</v>
      </c>
      <c r="G15" s="66">
        <f t="shared" si="0"/>
        <v>2.1191744340878826</v>
      </c>
      <c r="H15" s="67">
        <f t="shared" si="1"/>
        <v>35.5525965379494</v>
      </c>
      <c r="I15" s="65">
        <v>2808</v>
      </c>
      <c r="J15" s="65">
        <v>1531</v>
      </c>
      <c r="K15" s="65">
        <v>464</v>
      </c>
      <c r="L15" s="65">
        <v>3</v>
      </c>
      <c r="M15" s="65">
        <f t="shared" si="2"/>
        <v>4806</v>
      </c>
      <c r="N15" s="65">
        <v>250</v>
      </c>
      <c r="O15" s="65">
        <v>1499</v>
      </c>
      <c r="P15" s="65">
        <v>194</v>
      </c>
      <c r="Q15" s="42"/>
    </row>
    <row r="16" spans="2:16" ht="13.5">
      <c r="B16" s="63">
        <v>10</v>
      </c>
      <c r="C16" s="64" t="s">
        <v>71</v>
      </c>
      <c r="D16" s="65">
        <v>19586</v>
      </c>
      <c r="E16" s="65">
        <v>17617</v>
      </c>
      <c r="F16" s="65">
        <v>27838</v>
      </c>
      <c r="G16" s="66">
        <f t="shared" si="0"/>
        <v>1.5801782369302377</v>
      </c>
      <c r="H16" s="67">
        <f t="shared" si="1"/>
        <v>35.811999772946585</v>
      </c>
      <c r="I16" s="65">
        <v>3769</v>
      </c>
      <c r="J16" s="65">
        <v>2068</v>
      </c>
      <c r="K16" s="65">
        <v>385</v>
      </c>
      <c r="L16" s="65">
        <v>87</v>
      </c>
      <c r="M16" s="65">
        <f t="shared" si="2"/>
        <v>6309</v>
      </c>
      <c r="N16" s="65">
        <v>100</v>
      </c>
      <c r="O16" s="65">
        <v>1784</v>
      </c>
      <c r="P16" s="65">
        <v>297</v>
      </c>
    </row>
    <row r="17" spans="1:17" s="72" customFormat="1" ht="13.5">
      <c r="A17" s="42"/>
      <c r="B17" s="63">
        <v>11</v>
      </c>
      <c r="C17" s="64" t="s">
        <v>72</v>
      </c>
      <c r="D17" s="65">
        <v>67299</v>
      </c>
      <c r="E17" s="65">
        <v>56374</v>
      </c>
      <c r="F17" s="65">
        <v>79213</v>
      </c>
      <c r="G17" s="66">
        <f t="shared" si="0"/>
        <v>1.4051335722141414</v>
      </c>
      <c r="H17" s="67">
        <f t="shared" si="1"/>
        <v>27.75038138148792</v>
      </c>
      <c r="I17" s="65">
        <v>9782</v>
      </c>
      <c r="J17" s="65">
        <v>4877</v>
      </c>
      <c r="K17" s="65">
        <v>933</v>
      </c>
      <c r="L17" s="65">
        <v>52</v>
      </c>
      <c r="M17" s="65">
        <f t="shared" si="2"/>
        <v>15644</v>
      </c>
      <c r="N17" s="65">
        <v>585</v>
      </c>
      <c r="O17" s="65">
        <v>5390</v>
      </c>
      <c r="P17" s="65">
        <v>1197</v>
      </c>
      <c r="Q17" s="42"/>
    </row>
    <row r="18" spans="2:16" ht="13.5">
      <c r="B18" s="63">
        <v>12</v>
      </c>
      <c r="C18" s="64" t="s">
        <v>73</v>
      </c>
      <c r="D18" s="65">
        <v>47035</v>
      </c>
      <c r="E18" s="65">
        <v>39968</v>
      </c>
      <c r="F18" s="65">
        <v>60366</v>
      </c>
      <c r="G18" s="66">
        <f t="shared" si="0"/>
        <v>1.5103582866293035</v>
      </c>
      <c r="H18" s="67">
        <f t="shared" si="1"/>
        <v>35.000500400320256</v>
      </c>
      <c r="I18" s="65">
        <v>8177</v>
      </c>
      <c r="J18" s="65">
        <v>4680</v>
      </c>
      <c r="K18" s="65">
        <v>1090</v>
      </c>
      <c r="L18" s="65">
        <v>42</v>
      </c>
      <c r="M18" s="65">
        <v>13989</v>
      </c>
      <c r="N18" s="65">
        <v>1215</v>
      </c>
      <c r="O18" s="65">
        <v>5257</v>
      </c>
      <c r="P18" s="65">
        <v>2354</v>
      </c>
    </row>
    <row r="19" spans="2:16" ht="13.5">
      <c r="B19" s="63">
        <v>13</v>
      </c>
      <c r="C19" s="64" t="s">
        <v>74</v>
      </c>
      <c r="D19" s="65">
        <v>35624</v>
      </c>
      <c r="E19" s="65">
        <v>31884</v>
      </c>
      <c r="F19" s="65">
        <v>28120</v>
      </c>
      <c r="G19" s="66">
        <f t="shared" si="0"/>
        <v>0.8819470580855602</v>
      </c>
      <c r="H19" s="67">
        <f t="shared" si="1"/>
        <v>23.481997239994982</v>
      </c>
      <c r="I19" s="65">
        <v>5016</v>
      </c>
      <c r="J19" s="65">
        <v>1934</v>
      </c>
      <c r="K19" s="65">
        <v>537</v>
      </c>
      <c r="L19" s="65">
        <v>0</v>
      </c>
      <c r="M19" s="65">
        <f aca="true" t="shared" si="3" ref="M19:M24">SUM(I19:L19)</f>
        <v>7487</v>
      </c>
      <c r="N19" s="65">
        <v>631</v>
      </c>
      <c r="O19" s="65">
        <v>4235</v>
      </c>
      <c r="P19" s="65">
        <v>2588</v>
      </c>
    </row>
    <row r="20" spans="2:16" ht="13.5">
      <c r="B20" s="63">
        <v>14</v>
      </c>
      <c r="C20" s="64" t="s">
        <v>199</v>
      </c>
      <c r="D20" s="65">
        <v>26293</v>
      </c>
      <c r="E20" s="65">
        <v>23095</v>
      </c>
      <c r="F20" s="65">
        <v>25024</v>
      </c>
      <c r="G20" s="66">
        <f t="shared" si="0"/>
        <v>1.0835245724182723</v>
      </c>
      <c r="H20" s="67">
        <f t="shared" si="1"/>
        <v>26.59883091578264</v>
      </c>
      <c r="I20" s="65">
        <v>3928</v>
      </c>
      <c r="J20" s="65">
        <v>1774</v>
      </c>
      <c r="K20" s="65">
        <v>441</v>
      </c>
      <c r="L20" s="65">
        <v>0</v>
      </c>
      <c r="M20" s="65">
        <f t="shared" si="3"/>
        <v>6143</v>
      </c>
      <c r="N20" s="65">
        <v>377</v>
      </c>
      <c r="O20" s="65">
        <v>2711</v>
      </c>
      <c r="P20" s="65">
        <v>1392</v>
      </c>
    </row>
    <row r="21" spans="2:16" ht="13.5">
      <c r="B21" s="63">
        <v>15</v>
      </c>
      <c r="C21" s="64" t="s">
        <v>75</v>
      </c>
      <c r="D21" s="65">
        <v>17233</v>
      </c>
      <c r="E21" s="65">
        <v>16294</v>
      </c>
      <c r="F21" s="65">
        <v>23486</v>
      </c>
      <c r="G21" s="66">
        <f t="shared" si="0"/>
        <v>1.4413894685160182</v>
      </c>
      <c r="H21" s="67">
        <f t="shared" si="1"/>
        <v>34.57714496133546</v>
      </c>
      <c r="I21" s="65">
        <v>3432</v>
      </c>
      <c r="J21" s="65">
        <v>1755</v>
      </c>
      <c r="K21" s="65">
        <v>407</v>
      </c>
      <c r="L21" s="65">
        <v>40</v>
      </c>
      <c r="M21" s="65">
        <f t="shared" si="3"/>
        <v>5634</v>
      </c>
      <c r="N21" s="65">
        <v>71</v>
      </c>
      <c r="O21" s="65">
        <v>659</v>
      </c>
      <c r="P21" s="65">
        <v>269</v>
      </c>
    </row>
    <row r="22" spans="2:16" ht="13.5">
      <c r="B22" s="63">
        <v>16</v>
      </c>
      <c r="C22" s="64" t="s">
        <v>76</v>
      </c>
      <c r="D22" s="65">
        <v>6956</v>
      </c>
      <c r="E22" s="65">
        <v>6732</v>
      </c>
      <c r="F22" s="65">
        <v>9592</v>
      </c>
      <c r="G22" s="66">
        <f t="shared" si="0"/>
        <v>1.4248366013071896</v>
      </c>
      <c r="H22" s="67">
        <f t="shared" si="1"/>
        <v>34.86333927510398</v>
      </c>
      <c r="I22" s="65">
        <v>1431</v>
      </c>
      <c r="J22" s="65">
        <v>726</v>
      </c>
      <c r="K22" s="65">
        <v>190</v>
      </c>
      <c r="L22" s="65">
        <v>0</v>
      </c>
      <c r="M22" s="65">
        <f t="shared" si="3"/>
        <v>2347</v>
      </c>
      <c r="N22" s="65">
        <v>140</v>
      </c>
      <c r="O22" s="65">
        <v>671</v>
      </c>
      <c r="P22" s="65">
        <v>269</v>
      </c>
    </row>
    <row r="23" spans="2:16" ht="13.5">
      <c r="B23" s="63">
        <v>17</v>
      </c>
      <c r="C23" s="70" t="s">
        <v>77</v>
      </c>
      <c r="D23" s="65">
        <v>6795</v>
      </c>
      <c r="E23" s="65">
        <v>6508</v>
      </c>
      <c r="F23" s="65">
        <v>9878</v>
      </c>
      <c r="G23" s="66">
        <f t="shared" si="0"/>
        <v>1.5178242163491087</v>
      </c>
      <c r="H23" s="67">
        <f t="shared" si="1"/>
        <v>39.07498463429625</v>
      </c>
      <c r="I23" s="65">
        <v>1494</v>
      </c>
      <c r="J23" s="65">
        <v>799</v>
      </c>
      <c r="K23" s="65">
        <v>234</v>
      </c>
      <c r="L23" s="65">
        <v>16</v>
      </c>
      <c r="M23" s="65">
        <f t="shared" si="3"/>
        <v>2543</v>
      </c>
      <c r="N23" s="65">
        <v>39</v>
      </c>
      <c r="O23" s="65">
        <v>693</v>
      </c>
      <c r="P23" s="65">
        <v>41</v>
      </c>
    </row>
    <row r="24" spans="2:16" ht="13.5">
      <c r="B24" s="63">
        <v>18</v>
      </c>
      <c r="C24" s="64" t="s">
        <v>78</v>
      </c>
      <c r="D24" s="65">
        <v>8113</v>
      </c>
      <c r="E24" s="65">
        <v>7695</v>
      </c>
      <c r="F24" s="65">
        <v>8982</v>
      </c>
      <c r="G24" s="66">
        <f t="shared" si="0"/>
        <v>1.167251461988304</v>
      </c>
      <c r="H24" s="67">
        <f t="shared" si="1"/>
        <v>32.241715399610136</v>
      </c>
      <c r="I24" s="65">
        <v>1492</v>
      </c>
      <c r="J24" s="65">
        <v>706</v>
      </c>
      <c r="K24" s="65">
        <v>197</v>
      </c>
      <c r="L24" s="65">
        <v>86</v>
      </c>
      <c r="M24" s="65">
        <f t="shared" si="3"/>
        <v>2481</v>
      </c>
      <c r="N24" s="65">
        <v>55</v>
      </c>
      <c r="O24" s="65">
        <v>714</v>
      </c>
      <c r="P24" s="65">
        <v>352</v>
      </c>
    </row>
    <row r="25" spans="2:16" ht="12.75" customHeight="1">
      <c r="B25" s="63">
        <v>19</v>
      </c>
      <c r="C25" s="64" t="s">
        <v>79</v>
      </c>
      <c r="D25" s="65">
        <v>8535</v>
      </c>
      <c r="E25" s="65">
        <v>7351</v>
      </c>
      <c r="F25" s="65">
        <v>12853</v>
      </c>
      <c r="G25" s="66">
        <f t="shared" si="0"/>
        <v>1.748469595973337</v>
      </c>
      <c r="H25" s="67">
        <f t="shared" si="1"/>
        <v>39.5184328662767</v>
      </c>
      <c r="I25" s="65">
        <v>1547</v>
      </c>
      <c r="J25" s="65">
        <v>1016</v>
      </c>
      <c r="K25" s="65">
        <v>253</v>
      </c>
      <c r="L25" s="65">
        <v>89</v>
      </c>
      <c r="M25" s="65">
        <v>2905</v>
      </c>
      <c r="N25" s="65">
        <v>139</v>
      </c>
      <c r="O25" s="65">
        <v>724</v>
      </c>
      <c r="P25" s="65">
        <v>160</v>
      </c>
    </row>
    <row r="26" spans="1:17" s="1" customFormat="1" ht="13.5">
      <c r="A26" s="68"/>
      <c r="B26" s="69">
        <v>20</v>
      </c>
      <c r="C26" s="70" t="s">
        <v>80</v>
      </c>
      <c r="D26" s="23">
        <v>17757</v>
      </c>
      <c r="E26" s="23">
        <v>16042</v>
      </c>
      <c r="F26" s="23">
        <v>20845</v>
      </c>
      <c r="G26" s="66">
        <f t="shared" si="0"/>
        <v>1.2994015708764493</v>
      </c>
      <c r="H26" s="67">
        <f t="shared" si="1"/>
        <v>31.274155342226656</v>
      </c>
      <c r="I26" s="23">
        <v>3094</v>
      </c>
      <c r="J26" s="23">
        <v>1445</v>
      </c>
      <c r="K26" s="23">
        <v>478</v>
      </c>
      <c r="L26" s="23">
        <v>0</v>
      </c>
      <c r="M26" s="23">
        <v>5017</v>
      </c>
      <c r="N26" s="23">
        <v>156</v>
      </c>
      <c r="O26" s="23">
        <v>1533</v>
      </c>
      <c r="P26" s="23">
        <v>70</v>
      </c>
      <c r="Q26" s="68"/>
    </row>
    <row r="27" spans="1:17" s="1" customFormat="1" ht="13.5">
      <c r="A27" s="68"/>
      <c r="B27" s="69">
        <v>21</v>
      </c>
      <c r="C27" s="70" t="s">
        <v>81</v>
      </c>
      <c r="D27" s="23">
        <v>16904</v>
      </c>
      <c r="E27" s="23">
        <v>15791</v>
      </c>
      <c r="F27" s="23">
        <v>16476</v>
      </c>
      <c r="G27" s="66">
        <f t="shared" si="0"/>
        <v>1.0433791400164651</v>
      </c>
      <c r="H27" s="71">
        <f t="shared" si="1"/>
        <v>26.876068646697487</v>
      </c>
      <c r="I27" s="23">
        <v>2720</v>
      </c>
      <c r="J27" s="23">
        <v>1233</v>
      </c>
      <c r="K27" s="23">
        <v>291</v>
      </c>
      <c r="L27" s="23">
        <v>0</v>
      </c>
      <c r="M27" s="23">
        <f aca="true" t="shared" si="4" ref="M27:M32">SUM(I27:L27)</f>
        <v>4244</v>
      </c>
      <c r="N27" s="23">
        <v>254</v>
      </c>
      <c r="O27" s="23">
        <v>1574</v>
      </c>
      <c r="P27" s="23">
        <v>289</v>
      </c>
      <c r="Q27" s="68"/>
    </row>
    <row r="28" spans="1:17" s="1" customFormat="1" ht="13.5">
      <c r="A28" s="68"/>
      <c r="B28" s="69">
        <v>22</v>
      </c>
      <c r="C28" s="70" t="s">
        <v>82</v>
      </c>
      <c r="D28" s="23">
        <v>25901</v>
      </c>
      <c r="E28" s="23">
        <v>23953</v>
      </c>
      <c r="F28" s="23">
        <v>24674</v>
      </c>
      <c r="G28" s="66">
        <f t="shared" si="0"/>
        <v>1.0301006137018327</v>
      </c>
      <c r="H28" s="67">
        <f t="shared" si="1"/>
        <v>25.796351187742662</v>
      </c>
      <c r="I28" s="23">
        <v>3892</v>
      </c>
      <c r="J28" s="23">
        <v>1802</v>
      </c>
      <c r="K28" s="23">
        <v>110</v>
      </c>
      <c r="L28" s="23">
        <v>375</v>
      </c>
      <c r="M28" s="23">
        <f t="shared" si="4"/>
        <v>6179</v>
      </c>
      <c r="N28" s="23">
        <v>71</v>
      </c>
      <c r="O28" s="23">
        <v>3171</v>
      </c>
      <c r="P28" s="23">
        <v>747</v>
      </c>
      <c r="Q28" s="68"/>
    </row>
    <row r="29" spans="2:16" ht="13.5">
      <c r="B29" s="63">
        <v>23</v>
      </c>
      <c r="C29" s="64" t="s">
        <v>83</v>
      </c>
      <c r="D29" s="65">
        <v>46465</v>
      </c>
      <c r="E29" s="65">
        <v>43666</v>
      </c>
      <c r="F29" s="65">
        <v>42323</v>
      </c>
      <c r="G29" s="66">
        <f t="shared" si="0"/>
        <v>0.969243805248935</v>
      </c>
      <c r="H29" s="67">
        <f t="shared" si="1"/>
        <v>24.790454816104063</v>
      </c>
      <c r="I29" s="65">
        <v>7005</v>
      </c>
      <c r="J29" s="65">
        <v>3083</v>
      </c>
      <c r="K29" s="65">
        <v>737</v>
      </c>
      <c r="L29" s="65">
        <v>0</v>
      </c>
      <c r="M29" s="65">
        <f t="shared" si="4"/>
        <v>10825</v>
      </c>
      <c r="N29" s="65">
        <v>1401</v>
      </c>
      <c r="O29" s="65">
        <v>7107</v>
      </c>
      <c r="P29" s="65">
        <v>2375</v>
      </c>
    </row>
    <row r="30" spans="2:16" ht="13.5">
      <c r="B30" s="63">
        <v>24</v>
      </c>
      <c r="C30" s="64" t="s">
        <v>200</v>
      </c>
      <c r="D30" s="65">
        <v>18180</v>
      </c>
      <c r="E30" s="65">
        <v>16462</v>
      </c>
      <c r="F30" s="65">
        <v>23293</v>
      </c>
      <c r="G30" s="66">
        <f t="shared" si="0"/>
        <v>1.4149556554489127</v>
      </c>
      <c r="H30" s="67">
        <f t="shared" si="1"/>
        <v>35.85834042036205</v>
      </c>
      <c r="I30" s="65">
        <v>3394</v>
      </c>
      <c r="J30" s="65">
        <v>1926</v>
      </c>
      <c r="K30" s="65">
        <v>496</v>
      </c>
      <c r="L30" s="65">
        <v>87</v>
      </c>
      <c r="M30" s="65">
        <f t="shared" si="4"/>
        <v>5903</v>
      </c>
      <c r="N30" s="65">
        <v>196</v>
      </c>
      <c r="O30" s="65">
        <v>2292</v>
      </c>
      <c r="P30" s="65">
        <v>232</v>
      </c>
    </row>
    <row r="31" spans="2:16" ht="13.5">
      <c r="B31" s="63">
        <v>25</v>
      </c>
      <c r="C31" s="64" t="s">
        <v>84</v>
      </c>
      <c r="D31" s="65">
        <v>14380</v>
      </c>
      <c r="E31" s="65">
        <v>12526</v>
      </c>
      <c r="F31" s="65">
        <v>18403</v>
      </c>
      <c r="G31" s="66">
        <f t="shared" si="0"/>
        <v>1.4691840970780776</v>
      </c>
      <c r="H31" s="67">
        <f t="shared" si="1"/>
        <v>34.08111128851988</v>
      </c>
      <c r="I31" s="65">
        <v>2536</v>
      </c>
      <c r="J31" s="65">
        <v>1382</v>
      </c>
      <c r="K31" s="65">
        <v>345</v>
      </c>
      <c r="L31" s="65">
        <v>6</v>
      </c>
      <c r="M31" s="65">
        <f t="shared" si="4"/>
        <v>4269</v>
      </c>
      <c r="N31" s="65">
        <v>20</v>
      </c>
      <c r="O31" s="65">
        <v>1511</v>
      </c>
      <c r="P31" s="65">
        <v>0</v>
      </c>
    </row>
    <row r="32" spans="2:16" ht="13.5">
      <c r="B32" s="63">
        <v>26</v>
      </c>
      <c r="C32" s="64" t="s">
        <v>85</v>
      </c>
      <c r="D32" s="65">
        <v>11607</v>
      </c>
      <c r="E32" s="65">
        <v>10583</v>
      </c>
      <c r="F32" s="65">
        <v>14965</v>
      </c>
      <c r="G32" s="66">
        <f t="shared" si="0"/>
        <v>1.4140602853633186</v>
      </c>
      <c r="H32" s="67">
        <f t="shared" si="1"/>
        <v>33.619956534064066</v>
      </c>
      <c r="I32" s="65">
        <v>2208</v>
      </c>
      <c r="J32" s="65">
        <v>1095</v>
      </c>
      <c r="K32" s="65">
        <v>239</v>
      </c>
      <c r="L32" s="65">
        <v>16</v>
      </c>
      <c r="M32" s="65">
        <f t="shared" si="4"/>
        <v>3558</v>
      </c>
      <c r="N32" s="65">
        <v>213</v>
      </c>
      <c r="O32" s="65">
        <v>1237</v>
      </c>
      <c r="P32" s="65">
        <v>802</v>
      </c>
    </row>
    <row r="33" spans="1:17" s="1" customFormat="1" ht="13.5">
      <c r="A33" s="68"/>
      <c r="B33" s="69">
        <v>27</v>
      </c>
      <c r="C33" s="70" t="s">
        <v>86</v>
      </c>
      <c r="D33" s="23">
        <v>52018</v>
      </c>
      <c r="E33" s="23">
        <v>40600</v>
      </c>
      <c r="F33" s="23">
        <v>52167</v>
      </c>
      <c r="G33" s="66">
        <f t="shared" si="0"/>
        <v>1.2849014778325123</v>
      </c>
      <c r="H33" s="67">
        <f t="shared" si="1"/>
        <v>31.75862068965517</v>
      </c>
      <c r="I33" s="23">
        <v>8009</v>
      </c>
      <c r="J33" s="23">
        <v>3857</v>
      </c>
      <c r="K33" s="23">
        <v>896</v>
      </c>
      <c r="L33" s="23">
        <v>132</v>
      </c>
      <c r="M33" s="23">
        <v>12894</v>
      </c>
      <c r="N33" s="23">
        <v>1132</v>
      </c>
      <c r="O33" s="23">
        <v>5777</v>
      </c>
      <c r="P33" s="23">
        <v>1835</v>
      </c>
      <c r="Q33" s="68"/>
    </row>
    <row r="34" spans="2:16" ht="13.5">
      <c r="B34" s="63">
        <v>28</v>
      </c>
      <c r="C34" s="64" t="s">
        <v>87</v>
      </c>
      <c r="D34" s="65">
        <v>26567</v>
      </c>
      <c r="E34" s="65">
        <v>24458</v>
      </c>
      <c r="F34" s="65">
        <v>28718</v>
      </c>
      <c r="G34" s="66">
        <f t="shared" si="0"/>
        <v>1.1741761386867282</v>
      </c>
      <c r="H34" s="67">
        <f t="shared" si="1"/>
        <v>28.563251287922153</v>
      </c>
      <c r="I34" s="65">
        <v>4520</v>
      </c>
      <c r="J34" s="65">
        <v>1945</v>
      </c>
      <c r="K34" s="65">
        <v>521</v>
      </c>
      <c r="L34" s="65">
        <v>0</v>
      </c>
      <c r="M34" s="65">
        <f>SUM(I34:L34)</f>
        <v>6986</v>
      </c>
      <c r="N34" s="65">
        <v>333</v>
      </c>
      <c r="O34" s="65">
        <v>3398</v>
      </c>
      <c r="P34" s="65">
        <v>548</v>
      </c>
    </row>
    <row r="35" spans="2:16" ht="13.5">
      <c r="B35" s="63">
        <v>29</v>
      </c>
      <c r="C35" s="64" t="s">
        <v>88</v>
      </c>
      <c r="D35" s="65">
        <v>10231</v>
      </c>
      <c r="E35" s="65">
        <v>7824</v>
      </c>
      <c r="F35" s="65">
        <v>12176</v>
      </c>
      <c r="G35" s="66">
        <f t="shared" si="0"/>
        <v>1.556237218813906</v>
      </c>
      <c r="H35" s="67">
        <f t="shared" si="1"/>
        <v>36.899284253578735</v>
      </c>
      <c r="I35" s="65">
        <v>1780</v>
      </c>
      <c r="J35" s="65">
        <v>911</v>
      </c>
      <c r="K35" s="65">
        <v>196</v>
      </c>
      <c r="L35" s="65">
        <v>0</v>
      </c>
      <c r="M35" s="65">
        <f>SUM(I35:L35)</f>
        <v>2887</v>
      </c>
      <c r="N35" s="65">
        <v>60</v>
      </c>
      <c r="O35" s="65">
        <v>899</v>
      </c>
      <c r="P35" s="65">
        <v>143</v>
      </c>
    </row>
    <row r="36" spans="2:16" ht="13.5">
      <c r="B36" s="63">
        <v>30</v>
      </c>
      <c r="C36" s="70" t="s">
        <v>27</v>
      </c>
      <c r="D36" s="65">
        <v>6160</v>
      </c>
      <c r="E36" s="65">
        <v>5573</v>
      </c>
      <c r="F36" s="65">
        <v>10417</v>
      </c>
      <c r="G36" s="66">
        <f t="shared" si="0"/>
        <v>1.8691907410730306</v>
      </c>
      <c r="H36" s="67">
        <f t="shared" si="1"/>
        <v>41.23452359590885</v>
      </c>
      <c r="I36" s="65">
        <v>1249</v>
      </c>
      <c r="J36" s="65">
        <v>796</v>
      </c>
      <c r="K36" s="65">
        <v>243</v>
      </c>
      <c r="L36" s="65">
        <v>10</v>
      </c>
      <c r="M36" s="65">
        <f>SUM(I36:L36)</f>
        <v>2298</v>
      </c>
      <c r="N36" s="65">
        <v>59</v>
      </c>
      <c r="O36" s="65">
        <v>503</v>
      </c>
      <c r="P36" s="65">
        <v>30</v>
      </c>
    </row>
    <row r="37" spans="2:16" ht="13.5">
      <c r="B37" s="63">
        <v>31</v>
      </c>
      <c r="C37" s="64" t="s">
        <v>89</v>
      </c>
      <c r="D37" s="65">
        <v>5554</v>
      </c>
      <c r="E37" s="65">
        <v>5239</v>
      </c>
      <c r="F37" s="65">
        <v>6698</v>
      </c>
      <c r="G37" s="66">
        <f t="shared" si="0"/>
        <v>1.278488261118534</v>
      </c>
      <c r="H37" s="67">
        <f t="shared" si="1"/>
        <v>31.036457339186867</v>
      </c>
      <c r="I37" s="65">
        <v>999</v>
      </c>
      <c r="J37" s="65">
        <v>500</v>
      </c>
      <c r="K37" s="65">
        <v>120</v>
      </c>
      <c r="L37" s="65">
        <v>7</v>
      </c>
      <c r="M37" s="65">
        <v>1626</v>
      </c>
      <c r="N37" s="65">
        <v>175</v>
      </c>
      <c r="O37" s="65">
        <v>837</v>
      </c>
      <c r="P37" s="65">
        <v>1263</v>
      </c>
    </row>
    <row r="38" spans="2:16" ht="13.5">
      <c r="B38" s="63">
        <v>32</v>
      </c>
      <c r="C38" s="64" t="s">
        <v>90</v>
      </c>
      <c r="D38" s="65">
        <v>6488</v>
      </c>
      <c r="E38" s="65">
        <v>5875</v>
      </c>
      <c r="F38" s="65">
        <v>8384</v>
      </c>
      <c r="G38" s="66">
        <f t="shared" si="0"/>
        <v>1.427063829787234</v>
      </c>
      <c r="H38" s="67">
        <f t="shared" si="1"/>
        <v>33.361702127659576</v>
      </c>
      <c r="I38" s="65">
        <v>1126</v>
      </c>
      <c r="J38" s="65">
        <v>597</v>
      </c>
      <c r="K38" s="65">
        <v>196</v>
      </c>
      <c r="L38" s="65">
        <v>41</v>
      </c>
      <c r="M38" s="65">
        <f>SUM(I38:L38)</f>
        <v>1960</v>
      </c>
      <c r="N38" s="65">
        <v>46</v>
      </c>
      <c r="O38" s="65">
        <v>794</v>
      </c>
      <c r="P38" s="65">
        <v>241</v>
      </c>
    </row>
    <row r="39" spans="2:16" ht="13.5">
      <c r="B39" s="63">
        <v>33</v>
      </c>
      <c r="C39" s="64" t="s">
        <v>91</v>
      </c>
      <c r="D39" s="65">
        <v>7514</v>
      </c>
      <c r="E39" s="65">
        <v>6319</v>
      </c>
      <c r="F39" s="65">
        <v>8893</v>
      </c>
      <c r="G39" s="66">
        <f t="shared" si="0"/>
        <v>1.4073429340085457</v>
      </c>
      <c r="H39" s="67">
        <f t="shared" si="1"/>
        <v>33.18563063775914</v>
      </c>
      <c r="I39" s="65">
        <v>1271</v>
      </c>
      <c r="J39" s="65">
        <v>617</v>
      </c>
      <c r="K39" s="65">
        <v>195</v>
      </c>
      <c r="L39" s="65">
        <v>14</v>
      </c>
      <c r="M39" s="65">
        <f>SUM(I39:L39)</f>
        <v>2097</v>
      </c>
      <c r="N39" s="65">
        <v>33</v>
      </c>
      <c r="O39" s="65">
        <v>469</v>
      </c>
      <c r="P39" s="65">
        <v>131</v>
      </c>
    </row>
    <row r="40" spans="2:16" ht="13.5">
      <c r="B40" s="63">
        <v>34</v>
      </c>
      <c r="C40" s="64" t="s">
        <v>92</v>
      </c>
      <c r="D40" s="65">
        <v>10077</v>
      </c>
      <c r="E40" s="65">
        <v>8289</v>
      </c>
      <c r="F40" s="65">
        <v>9484</v>
      </c>
      <c r="G40" s="66">
        <f t="shared" si="0"/>
        <v>1.1441669682712028</v>
      </c>
      <c r="H40" s="67">
        <f t="shared" si="1"/>
        <v>28.507660755217756</v>
      </c>
      <c r="I40" s="65">
        <v>1421</v>
      </c>
      <c r="J40" s="65">
        <v>585</v>
      </c>
      <c r="K40" s="65">
        <v>357</v>
      </c>
      <c r="L40" s="65"/>
      <c r="M40" s="65">
        <f>SUM(I40:L40)</f>
        <v>2363</v>
      </c>
      <c r="N40" s="65">
        <v>156</v>
      </c>
      <c r="O40" s="65">
        <v>783</v>
      </c>
      <c r="P40" s="65">
        <v>111</v>
      </c>
    </row>
    <row r="41" spans="2:16" ht="13.5">
      <c r="B41" s="63">
        <v>35</v>
      </c>
      <c r="C41" s="64" t="s">
        <v>93</v>
      </c>
      <c r="D41" s="65">
        <v>11268</v>
      </c>
      <c r="E41" s="65">
        <v>10456</v>
      </c>
      <c r="F41" s="65">
        <v>12982</v>
      </c>
      <c r="G41" s="66">
        <f t="shared" si="0"/>
        <v>1.241583779648049</v>
      </c>
      <c r="H41" s="67">
        <f t="shared" si="1"/>
        <v>30.365340474368786</v>
      </c>
      <c r="I41" s="65">
        <v>2015</v>
      </c>
      <c r="J41" s="65">
        <v>899</v>
      </c>
      <c r="K41" s="65">
        <v>252</v>
      </c>
      <c r="L41" s="65">
        <v>9</v>
      </c>
      <c r="M41" s="65">
        <f>SUM(I41:L41)</f>
        <v>3175</v>
      </c>
      <c r="N41" s="65">
        <v>69</v>
      </c>
      <c r="O41" s="65">
        <v>924</v>
      </c>
      <c r="P41" s="65">
        <v>118</v>
      </c>
    </row>
    <row r="42" spans="2:16" ht="13.5">
      <c r="B42" s="63">
        <v>36</v>
      </c>
      <c r="C42" s="64" t="s">
        <v>94</v>
      </c>
      <c r="D42" s="65">
        <v>7180</v>
      </c>
      <c r="E42" s="65">
        <v>6293</v>
      </c>
      <c r="F42" s="65">
        <v>11924</v>
      </c>
      <c r="G42" s="66">
        <f t="shared" si="0"/>
        <v>1.8948037501986335</v>
      </c>
      <c r="H42" s="67">
        <f t="shared" si="1"/>
        <v>41.56999841093278</v>
      </c>
      <c r="I42" s="65">
        <v>1433</v>
      </c>
      <c r="J42" s="65">
        <v>896</v>
      </c>
      <c r="K42" s="65">
        <v>284</v>
      </c>
      <c r="L42" s="65">
        <v>3</v>
      </c>
      <c r="M42" s="65">
        <f>SUM(I42:L42)</f>
        <v>2616</v>
      </c>
      <c r="N42" s="65">
        <v>170</v>
      </c>
      <c r="O42" s="65">
        <v>1339</v>
      </c>
      <c r="P42" s="65">
        <v>365</v>
      </c>
    </row>
    <row r="43" spans="2:16" ht="13.5">
      <c r="B43" s="63">
        <v>37</v>
      </c>
      <c r="C43" s="64" t="s">
        <v>95</v>
      </c>
      <c r="D43" s="65">
        <v>6341</v>
      </c>
      <c r="E43" s="65">
        <v>5584</v>
      </c>
      <c r="F43" s="65">
        <v>9108</v>
      </c>
      <c r="G43" s="66">
        <f t="shared" si="0"/>
        <v>1.6310888252148996</v>
      </c>
      <c r="H43" s="67">
        <f t="shared" si="1"/>
        <v>39.38037249283667</v>
      </c>
      <c r="I43" s="65">
        <v>1264</v>
      </c>
      <c r="J43" s="65">
        <v>731</v>
      </c>
      <c r="K43" s="65">
        <v>180</v>
      </c>
      <c r="L43" s="65">
        <v>24</v>
      </c>
      <c r="M43" s="65">
        <v>2199</v>
      </c>
      <c r="N43" s="65">
        <v>58</v>
      </c>
      <c r="O43" s="65">
        <v>564</v>
      </c>
      <c r="P43" s="65">
        <v>44</v>
      </c>
    </row>
    <row r="44" spans="1:17" s="72" customFormat="1" ht="13.5">
      <c r="A44" s="42"/>
      <c r="B44" s="63">
        <v>38</v>
      </c>
      <c r="C44" s="64" t="s">
        <v>96</v>
      </c>
      <c r="D44" s="65">
        <v>8611</v>
      </c>
      <c r="E44" s="65">
        <v>7204</v>
      </c>
      <c r="F44" s="65">
        <v>14270</v>
      </c>
      <c r="G44" s="66">
        <f t="shared" si="0"/>
        <v>1.9808439755691283</v>
      </c>
      <c r="H44" s="67">
        <f t="shared" si="1"/>
        <v>33.57856746252082</v>
      </c>
      <c r="I44" s="65">
        <v>1413</v>
      </c>
      <c r="J44" s="65">
        <v>738</v>
      </c>
      <c r="K44" s="65">
        <v>258</v>
      </c>
      <c r="L44" s="65">
        <v>10</v>
      </c>
      <c r="M44" s="65">
        <v>2419</v>
      </c>
      <c r="N44" s="65">
        <v>36</v>
      </c>
      <c r="O44" s="65">
        <v>916</v>
      </c>
      <c r="P44" s="65">
        <v>221</v>
      </c>
      <c r="Q44" s="42"/>
    </row>
    <row r="45" spans="2:16" ht="13.5">
      <c r="B45" s="63">
        <v>39</v>
      </c>
      <c r="C45" s="70" t="s">
        <v>97</v>
      </c>
      <c r="D45" s="65">
        <v>3733</v>
      </c>
      <c r="E45" s="65">
        <v>3045</v>
      </c>
      <c r="F45" s="65">
        <v>5403</v>
      </c>
      <c r="G45" s="66">
        <f t="shared" si="0"/>
        <v>1.7743842364532019</v>
      </c>
      <c r="H45" s="67">
        <f t="shared" si="1"/>
        <v>41.444991789819376</v>
      </c>
      <c r="I45" s="65">
        <v>740</v>
      </c>
      <c r="J45" s="65">
        <v>416</v>
      </c>
      <c r="K45" s="65">
        <v>98</v>
      </c>
      <c r="L45" s="65">
        <v>8</v>
      </c>
      <c r="M45" s="65">
        <f aca="true" t="shared" si="5" ref="M45:M53">SUM(I45:L45)</f>
        <v>1262</v>
      </c>
      <c r="N45" s="65">
        <v>46</v>
      </c>
      <c r="O45" s="65">
        <v>431</v>
      </c>
      <c r="P45" s="65">
        <v>48</v>
      </c>
    </row>
    <row r="46" spans="1:17" s="1" customFormat="1" ht="13.5">
      <c r="A46" s="68"/>
      <c r="B46" s="69">
        <v>40</v>
      </c>
      <c r="C46" s="70" t="s">
        <v>98</v>
      </c>
      <c r="D46" s="23">
        <v>24282</v>
      </c>
      <c r="E46" s="23">
        <v>20613</v>
      </c>
      <c r="F46" s="23">
        <v>27682</v>
      </c>
      <c r="G46" s="66">
        <f t="shared" si="0"/>
        <v>1.3429389220394896</v>
      </c>
      <c r="H46" s="71">
        <f t="shared" si="1"/>
        <v>31.572308737204676</v>
      </c>
      <c r="I46" s="23">
        <v>3963</v>
      </c>
      <c r="J46" s="23">
        <v>1915</v>
      </c>
      <c r="K46" s="23">
        <v>630</v>
      </c>
      <c r="L46" s="23">
        <v>0</v>
      </c>
      <c r="M46" s="23">
        <f t="shared" si="5"/>
        <v>6508</v>
      </c>
      <c r="N46" s="23">
        <v>283</v>
      </c>
      <c r="O46" s="23">
        <v>1802</v>
      </c>
      <c r="P46" s="23">
        <v>373</v>
      </c>
      <c r="Q46" s="68"/>
    </row>
    <row r="47" spans="2:16" ht="13.5">
      <c r="B47" s="63">
        <v>41</v>
      </c>
      <c r="C47" s="64" t="s">
        <v>99</v>
      </c>
      <c r="D47" s="65">
        <v>8660</v>
      </c>
      <c r="E47" s="65">
        <v>8021</v>
      </c>
      <c r="F47" s="65">
        <v>18635</v>
      </c>
      <c r="G47" s="66">
        <f t="shared" si="0"/>
        <v>2.32327639945144</v>
      </c>
      <c r="H47" s="67">
        <f t="shared" si="1"/>
        <v>48.086273531978556</v>
      </c>
      <c r="I47" s="65">
        <v>2110</v>
      </c>
      <c r="J47" s="65">
        <v>1328</v>
      </c>
      <c r="K47" s="65">
        <v>419</v>
      </c>
      <c r="L47" s="65">
        <v>0</v>
      </c>
      <c r="M47" s="65">
        <f t="shared" si="5"/>
        <v>3857</v>
      </c>
      <c r="N47" s="65">
        <v>92</v>
      </c>
      <c r="O47" s="65">
        <v>1423</v>
      </c>
      <c r="P47" s="65">
        <v>198</v>
      </c>
    </row>
    <row r="48" spans="2:16" ht="13.5">
      <c r="B48" s="63">
        <v>42</v>
      </c>
      <c r="C48" s="64" t="s">
        <v>100</v>
      </c>
      <c r="D48" s="65">
        <v>8528</v>
      </c>
      <c r="E48" s="65">
        <v>7784</v>
      </c>
      <c r="F48" s="65">
        <v>19571</v>
      </c>
      <c r="G48" s="66">
        <f t="shared" si="0"/>
        <v>2.5142600205549845</v>
      </c>
      <c r="H48" s="67">
        <f t="shared" si="1"/>
        <v>51.69578622816034</v>
      </c>
      <c r="I48" s="65">
        <v>2095</v>
      </c>
      <c r="J48" s="65">
        <v>1448</v>
      </c>
      <c r="K48" s="65">
        <v>481</v>
      </c>
      <c r="L48" s="65">
        <v>0</v>
      </c>
      <c r="M48" s="65">
        <f t="shared" si="5"/>
        <v>4024</v>
      </c>
      <c r="N48" s="65">
        <v>69</v>
      </c>
      <c r="O48" s="65">
        <v>699</v>
      </c>
      <c r="P48" s="65">
        <v>114</v>
      </c>
    </row>
    <row r="49" spans="2:16" ht="13.5">
      <c r="B49" s="63">
        <v>43</v>
      </c>
      <c r="C49" s="64" t="s">
        <v>101</v>
      </c>
      <c r="D49" s="65">
        <v>10470</v>
      </c>
      <c r="E49" s="65">
        <v>9860</v>
      </c>
      <c r="F49" s="65">
        <v>19772</v>
      </c>
      <c r="G49" s="66">
        <f t="shared" si="0"/>
        <v>2.0052738336713998</v>
      </c>
      <c r="H49" s="67">
        <f t="shared" si="1"/>
        <v>44.49290060851927</v>
      </c>
      <c r="I49" s="65">
        <v>2498</v>
      </c>
      <c r="J49" s="65">
        <v>1512</v>
      </c>
      <c r="K49" s="65">
        <v>337</v>
      </c>
      <c r="L49" s="65">
        <v>40</v>
      </c>
      <c r="M49" s="65">
        <f t="shared" si="5"/>
        <v>4387</v>
      </c>
      <c r="N49" s="65">
        <v>104</v>
      </c>
      <c r="O49" s="65">
        <v>1078</v>
      </c>
      <c r="P49" s="65">
        <v>168</v>
      </c>
    </row>
    <row r="50" spans="2:16" ht="13.5">
      <c r="B50" s="63">
        <v>44</v>
      </c>
      <c r="C50" s="64" t="s">
        <v>102</v>
      </c>
      <c r="D50" s="65">
        <v>6290</v>
      </c>
      <c r="E50" s="65">
        <v>5087</v>
      </c>
      <c r="F50" s="65">
        <v>12516</v>
      </c>
      <c r="G50" s="66">
        <f t="shared" si="0"/>
        <v>2.4603892274425005</v>
      </c>
      <c r="H50" s="67">
        <f t="shared" si="1"/>
        <v>46.51071358364459</v>
      </c>
      <c r="I50" s="65">
        <v>1250</v>
      </c>
      <c r="J50" s="65">
        <v>848</v>
      </c>
      <c r="K50" s="65">
        <v>268</v>
      </c>
      <c r="L50" s="65">
        <v>0</v>
      </c>
      <c r="M50" s="65">
        <f t="shared" si="5"/>
        <v>2366</v>
      </c>
      <c r="N50" s="65">
        <v>32</v>
      </c>
      <c r="O50" s="65">
        <v>365</v>
      </c>
      <c r="P50" s="65">
        <v>31</v>
      </c>
    </row>
    <row r="51" spans="1:17" s="72" customFormat="1" ht="13.5">
      <c r="A51" s="42"/>
      <c r="B51" s="63">
        <v>45</v>
      </c>
      <c r="C51" s="64" t="s">
        <v>103</v>
      </c>
      <c r="D51" s="65">
        <v>8015</v>
      </c>
      <c r="E51" s="65">
        <v>6815</v>
      </c>
      <c r="F51" s="65">
        <v>22686</v>
      </c>
      <c r="G51" s="66">
        <f t="shared" si="0"/>
        <v>3.328833455612619</v>
      </c>
      <c r="H51" s="67">
        <f t="shared" si="1"/>
        <v>49.816581071166546</v>
      </c>
      <c r="I51" s="65">
        <v>1760</v>
      </c>
      <c r="J51" s="65">
        <v>1247</v>
      </c>
      <c r="K51" s="65">
        <v>353</v>
      </c>
      <c r="L51" s="65">
        <v>35</v>
      </c>
      <c r="M51" s="65">
        <f t="shared" si="5"/>
        <v>3395</v>
      </c>
      <c r="N51" s="65">
        <v>39</v>
      </c>
      <c r="O51" s="65">
        <v>480</v>
      </c>
      <c r="P51" s="65">
        <v>58</v>
      </c>
      <c r="Q51" s="42"/>
    </row>
    <row r="52" spans="2:16" ht="13.5">
      <c r="B52" s="63">
        <v>46</v>
      </c>
      <c r="C52" s="64" t="s">
        <v>40</v>
      </c>
      <c r="D52" s="65">
        <v>10901</v>
      </c>
      <c r="E52" s="65">
        <v>9603</v>
      </c>
      <c r="F52" s="65">
        <v>20716</v>
      </c>
      <c r="G52" s="66">
        <f t="shared" si="0"/>
        <v>2.157242528376549</v>
      </c>
      <c r="H52" s="67">
        <f t="shared" si="1"/>
        <v>46.84994272623138</v>
      </c>
      <c r="I52" s="65">
        <v>2431</v>
      </c>
      <c r="J52" s="65">
        <v>1636</v>
      </c>
      <c r="K52" s="65">
        <v>432</v>
      </c>
      <c r="L52" s="65">
        <v>0</v>
      </c>
      <c r="M52" s="65">
        <f t="shared" si="5"/>
        <v>4499</v>
      </c>
      <c r="N52" s="65">
        <v>37</v>
      </c>
      <c r="O52" s="65">
        <v>717</v>
      </c>
      <c r="P52" s="65">
        <v>26</v>
      </c>
    </row>
    <row r="53" spans="2:16" ht="13.5">
      <c r="B53" s="63">
        <v>47</v>
      </c>
      <c r="C53" s="64" t="s">
        <v>104</v>
      </c>
      <c r="D53" s="65">
        <v>17084</v>
      </c>
      <c r="E53" s="65">
        <v>13093</v>
      </c>
      <c r="F53" s="65">
        <v>31273</v>
      </c>
      <c r="G53" s="66">
        <f t="shared" si="0"/>
        <v>2.3885282211868937</v>
      </c>
      <c r="H53" s="67">
        <f t="shared" si="1"/>
        <v>50.194760559077366</v>
      </c>
      <c r="I53" s="65">
        <v>3486</v>
      </c>
      <c r="J53" s="65">
        <v>2498</v>
      </c>
      <c r="K53" s="65">
        <v>587</v>
      </c>
      <c r="L53" s="65">
        <v>1</v>
      </c>
      <c r="M53" s="65">
        <f t="shared" si="5"/>
        <v>6572</v>
      </c>
      <c r="N53" s="65">
        <v>245</v>
      </c>
      <c r="O53" s="65">
        <v>1124</v>
      </c>
      <c r="P53" s="65">
        <v>199</v>
      </c>
    </row>
    <row r="54" spans="2:16" ht="13.5">
      <c r="B54" s="63"/>
      <c r="C54" s="64"/>
      <c r="D54" s="65"/>
      <c r="E54" s="65"/>
      <c r="F54" s="65">
        <f>SUM(F7:F53)</f>
        <v>1075705</v>
      </c>
      <c r="G54" s="66"/>
      <c r="H54" s="67"/>
      <c r="I54" s="65"/>
      <c r="J54" s="65"/>
      <c r="K54" s="65"/>
      <c r="L54" s="65"/>
      <c r="M54" s="65"/>
      <c r="N54" s="65"/>
      <c r="O54" s="73"/>
      <c r="P54" s="73"/>
    </row>
    <row r="55" spans="2:16" ht="13.5">
      <c r="B55" s="74"/>
      <c r="C55" s="75" t="s">
        <v>105</v>
      </c>
      <c r="D55" s="65">
        <f>SUM(D7:D53)</f>
        <v>788670</v>
      </c>
      <c r="E55" s="65">
        <f>SUM(E7:E53)</f>
        <v>695853</v>
      </c>
      <c r="F55" s="65">
        <v>1075745</v>
      </c>
      <c r="G55" s="66">
        <f>F55/E55:E7148</f>
        <v>1.545937144770519</v>
      </c>
      <c r="H55" s="67">
        <f>M55/E55*100</f>
        <v>34.42882332906519</v>
      </c>
      <c r="I55" s="65">
        <f aca="true" t="shared" si="6" ref="I55:P55">SUM(I7:I53)</f>
        <v>140315</v>
      </c>
      <c r="J55" s="65">
        <f t="shared" si="6"/>
        <v>78141</v>
      </c>
      <c r="K55" s="65">
        <f t="shared" si="6"/>
        <v>19618</v>
      </c>
      <c r="L55" s="65">
        <f t="shared" si="6"/>
        <v>1500</v>
      </c>
      <c r="M55" s="65">
        <f t="shared" si="6"/>
        <v>239574</v>
      </c>
      <c r="N55" s="65">
        <f t="shared" si="6"/>
        <v>10352</v>
      </c>
      <c r="O55" s="65">
        <f t="shared" si="6"/>
        <v>80173</v>
      </c>
      <c r="P55" s="65">
        <f t="shared" si="6"/>
        <v>22574</v>
      </c>
    </row>
    <row r="56" spans="2:16" ht="12" customHeight="1">
      <c r="B56" s="74"/>
      <c r="C56" s="75"/>
      <c r="D56" s="65"/>
      <c r="E56" s="65"/>
      <c r="F56" s="76"/>
      <c r="G56" s="66"/>
      <c r="H56" s="67"/>
      <c r="I56" s="65"/>
      <c r="J56" s="65"/>
      <c r="K56" s="65"/>
      <c r="L56" s="65"/>
      <c r="M56" s="65"/>
      <c r="N56" s="65"/>
      <c r="O56" s="73"/>
      <c r="P56" s="73"/>
    </row>
    <row r="57" spans="2:16" ht="13.5">
      <c r="B57" s="74"/>
      <c r="C57" s="64" t="s">
        <v>106</v>
      </c>
      <c r="D57" s="65">
        <f>SUM(D55+D139)</f>
        <v>1209241</v>
      </c>
      <c r="E57" s="65">
        <f>SUM(E55+E139)</f>
        <v>1051612</v>
      </c>
      <c r="F57" s="73">
        <f>F55+SUM(F139)</f>
        <v>1472749</v>
      </c>
      <c r="G57" s="66">
        <f>F57/E57:E7150</f>
        <v>1.4004680433467858</v>
      </c>
      <c r="H57" s="77">
        <f>M57/E57*100</f>
        <v>32.24839579616817</v>
      </c>
      <c r="I57" s="65">
        <f aca="true" t="shared" si="7" ref="I57:P57">SUM(I55+I139)</f>
        <v>203149</v>
      </c>
      <c r="J57" s="65">
        <f t="shared" si="7"/>
        <v>107632</v>
      </c>
      <c r="K57" s="65">
        <f t="shared" si="7"/>
        <v>26706</v>
      </c>
      <c r="L57" s="65">
        <f t="shared" si="7"/>
        <v>1641</v>
      </c>
      <c r="M57" s="65">
        <f t="shared" si="7"/>
        <v>339128</v>
      </c>
      <c r="N57" s="65">
        <f t="shared" si="7"/>
        <v>19909</v>
      </c>
      <c r="O57" s="65">
        <f t="shared" si="7"/>
        <v>137041</v>
      </c>
      <c r="P57" s="65">
        <f t="shared" si="7"/>
        <v>43221</v>
      </c>
    </row>
    <row r="58" spans="2:14" ht="13.5">
      <c r="B58" s="45"/>
      <c r="C58" s="45"/>
      <c r="D58" s="78"/>
      <c r="E58" s="78"/>
      <c r="F58" s="79"/>
      <c r="G58" s="47"/>
      <c r="H58" s="80"/>
      <c r="I58" s="45"/>
      <c r="J58" s="45"/>
      <c r="K58" s="45"/>
      <c r="L58" s="45"/>
      <c r="M58" s="45"/>
      <c r="N58" s="78"/>
    </row>
    <row r="59" spans="2:8" ht="14.25">
      <c r="B59" s="46" t="s">
        <v>107</v>
      </c>
      <c r="C59" s="45"/>
      <c r="D59" s="45"/>
      <c r="E59" s="79"/>
      <c r="F59" s="45"/>
      <c r="G59" s="47"/>
      <c r="H59" s="80"/>
    </row>
    <row r="60" spans="2:8" ht="13.5">
      <c r="B60" s="45"/>
      <c r="C60" s="45"/>
      <c r="D60" s="45"/>
      <c r="E60" s="45"/>
      <c r="F60" s="79"/>
      <c r="G60" s="47"/>
      <c r="H60" s="80"/>
    </row>
    <row r="61" spans="2:16" ht="13.5" customHeight="1">
      <c r="B61" s="48"/>
      <c r="C61" s="49"/>
      <c r="D61" s="50" t="s">
        <v>47</v>
      </c>
      <c r="E61" s="50" t="s">
        <v>48</v>
      </c>
      <c r="F61" s="51" t="s">
        <v>193</v>
      </c>
      <c r="G61" s="52" t="s">
        <v>194</v>
      </c>
      <c r="H61" s="93" t="s">
        <v>185</v>
      </c>
      <c r="I61" s="88" t="s">
        <v>186</v>
      </c>
      <c r="J61" s="89"/>
      <c r="K61" s="89"/>
      <c r="L61" s="89"/>
      <c r="M61" s="90"/>
      <c r="N61" s="54" t="s">
        <v>50</v>
      </c>
      <c r="O61" s="54" t="s">
        <v>51</v>
      </c>
      <c r="P61" s="54" t="s">
        <v>52</v>
      </c>
    </row>
    <row r="62" spans="2:16" ht="13.5">
      <c r="B62" s="55"/>
      <c r="C62" s="56"/>
      <c r="D62" s="57" t="s">
        <v>53</v>
      </c>
      <c r="E62" s="57" t="s">
        <v>53</v>
      </c>
      <c r="F62" s="57" t="s">
        <v>195</v>
      </c>
      <c r="G62" s="58" t="s">
        <v>196</v>
      </c>
      <c r="H62" s="92"/>
      <c r="I62" s="81" t="s">
        <v>55</v>
      </c>
      <c r="J62" s="81" t="s">
        <v>56</v>
      </c>
      <c r="K62" s="81" t="s">
        <v>57</v>
      </c>
      <c r="L62" s="81" t="s">
        <v>58</v>
      </c>
      <c r="M62" s="60" t="s">
        <v>59</v>
      </c>
      <c r="N62" s="61" t="s">
        <v>60</v>
      </c>
      <c r="O62" s="62"/>
      <c r="P62" s="61" t="s">
        <v>61</v>
      </c>
    </row>
    <row r="63" spans="2:16" ht="13.5">
      <c r="B63" s="36">
        <v>48</v>
      </c>
      <c r="C63" s="37" t="s">
        <v>108</v>
      </c>
      <c r="D63" s="76">
        <v>15006</v>
      </c>
      <c r="E63" s="76">
        <v>12955</v>
      </c>
      <c r="F63" s="76">
        <v>15471</v>
      </c>
      <c r="G63" s="82">
        <f>F63/E63:E63100</f>
        <v>1.1942107294480895</v>
      </c>
      <c r="H63" s="67">
        <f aca="true" t="shared" si="8" ref="H63:H94">M63/E63*100</f>
        <v>28.128135854882284</v>
      </c>
      <c r="I63" s="76">
        <v>2216</v>
      </c>
      <c r="J63" s="76">
        <v>1115</v>
      </c>
      <c r="K63" s="76">
        <v>313</v>
      </c>
      <c r="L63" s="76">
        <v>0</v>
      </c>
      <c r="M63" s="76">
        <v>3644</v>
      </c>
      <c r="N63" s="76">
        <v>388</v>
      </c>
      <c r="O63" s="76">
        <v>2056</v>
      </c>
      <c r="P63" s="76">
        <v>544</v>
      </c>
    </row>
    <row r="64" spans="2:16" ht="13.5">
      <c r="B64" s="36">
        <f aca="true" t="shared" si="9" ref="B64:B95">B63+1</f>
        <v>49</v>
      </c>
      <c r="C64" s="37" t="s">
        <v>109</v>
      </c>
      <c r="D64" s="76">
        <v>9920</v>
      </c>
      <c r="E64" s="76">
        <v>8405</v>
      </c>
      <c r="F64" s="76">
        <v>16715</v>
      </c>
      <c r="G64" s="82">
        <f>F64/E64:E63101</f>
        <v>1.988697204045211</v>
      </c>
      <c r="H64" s="67">
        <f t="shared" si="8"/>
        <v>43.28375966686496</v>
      </c>
      <c r="I64" s="76">
        <v>2052</v>
      </c>
      <c r="J64" s="76">
        <v>1255</v>
      </c>
      <c r="K64" s="76">
        <v>331</v>
      </c>
      <c r="L64" s="76">
        <v>0</v>
      </c>
      <c r="M64" s="76">
        <f aca="true" t="shared" si="10" ref="M64:M72">SUM(I64:L64)</f>
        <v>3638</v>
      </c>
      <c r="N64" s="76">
        <v>97</v>
      </c>
      <c r="O64" s="76">
        <v>1087</v>
      </c>
      <c r="P64" s="76">
        <v>865</v>
      </c>
    </row>
    <row r="65" spans="2:16" ht="13.5">
      <c r="B65" s="36">
        <f t="shared" si="9"/>
        <v>50</v>
      </c>
      <c r="C65" s="37" t="s">
        <v>110</v>
      </c>
      <c r="D65" s="76">
        <v>8985</v>
      </c>
      <c r="E65" s="76">
        <v>7863</v>
      </c>
      <c r="F65" s="76">
        <v>11296</v>
      </c>
      <c r="G65" s="82">
        <f>F65/E65:E63102</f>
        <v>1.4366018059264911</v>
      </c>
      <c r="H65" s="67">
        <f t="shared" si="8"/>
        <v>35.03751748696426</v>
      </c>
      <c r="I65" s="76">
        <v>1722</v>
      </c>
      <c r="J65" s="76">
        <v>850</v>
      </c>
      <c r="K65" s="76">
        <v>183</v>
      </c>
      <c r="L65" s="76">
        <v>0</v>
      </c>
      <c r="M65" s="76">
        <f t="shared" si="10"/>
        <v>2755</v>
      </c>
      <c r="N65" s="76">
        <v>56</v>
      </c>
      <c r="O65" s="76">
        <v>918</v>
      </c>
      <c r="P65" s="76">
        <v>599</v>
      </c>
    </row>
    <row r="66" spans="2:16" ht="13.5">
      <c r="B66" s="36">
        <f t="shared" si="9"/>
        <v>51</v>
      </c>
      <c r="C66" s="37" t="s">
        <v>111</v>
      </c>
      <c r="D66" s="76">
        <v>33600</v>
      </c>
      <c r="E66" s="76">
        <v>30883</v>
      </c>
      <c r="F66" s="76">
        <v>24480</v>
      </c>
      <c r="G66" s="82">
        <f>F66/E66:E63103</f>
        <v>0.7926691059806366</v>
      </c>
      <c r="H66" s="67">
        <f t="shared" si="8"/>
        <v>22.04772852378331</v>
      </c>
      <c r="I66" s="76">
        <v>4498</v>
      </c>
      <c r="J66" s="76">
        <v>1813</v>
      </c>
      <c r="K66" s="76">
        <v>498</v>
      </c>
      <c r="L66" s="76">
        <v>0</v>
      </c>
      <c r="M66" s="76">
        <f t="shared" si="10"/>
        <v>6809</v>
      </c>
      <c r="N66" s="76">
        <v>1068</v>
      </c>
      <c r="O66" s="76">
        <v>5359</v>
      </c>
      <c r="P66" s="76">
        <v>1678</v>
      </c>
    </row>
    <row r="67" spans="2:16" ht="13.5">
      <c r="B67" s="36">
        <f t="shared" si="9"/>
        <v>52</v>
      </c>
      <c r="C67" s="37" t="s">
        <v>112</v>
      </c>
      <c r="D67" s="76">
        <v>12836</v>
      </c>
      <c r="E67" s="76">
        <v>11292</v>
      </c>
      <c r="F67" s="76">
        <v>7497</v>
      </c>
      <c r="G67" s="82">
        <f>F67/E67:E63104</f>
        <v>0.6639213602550478</v>
      </c>
      <c r="H67" s="67">
        <f t="shared" si="8"/>
        <v>18.251859723698193</v>
      </c>
      <c r="I67" s="76">
        <v>1515</v>
      </c>
      <c r="J67" s="76">
        <v>525</v>
      </c>
      <c r="K67" s="76">
        <v>21</v>
      </c>
      <c r="L67" s="76">
        <v>0</v>
      </c>
      <c r="M67" s="76">
        <f t="shared" si="10"/>
        <v>2061</v>
      </c>
      <c r="N67" s="76">
        <v>81</v>
      </c>
      <c r="O67" s="76">
        <v>1890</v>
      </c>
      <c r="P67" s="76">
        <v>637</v>
      </c>
    </row>
    <row r="68" spans="1:17" s="1" customFormat="1" ht="13.5">
      <c r="A68" s="68"/>
      <c r="B68" s="36">
        <f t="shared" si="9"/>
        <v>53</v>
      </c>
      <c r="C68" s="37" t="s">
        <v>113</v>
      </c>
      <c r="D68" s="39">
        <v>20561</v>
      </c>
      <c r="E68" s="39">
        <v>18283</v>
      </c>
      <c r="F68" s="39">
        <v>14279</v>
      </c>
      <c r="G68" s="82">
        <f>F68/E68:E63105</f>
        <v>0.7809987420007657</v>
      </c>
      <c r="H68" s="71">
        <f t="shared" si="8"/>
        <v>19.96937045342668</v>
      </c>
      <c r="I68" s="39">
        <v>2450</v>
      </c>
      <c r="J68" s="39">
        <v>963</v>
      </c>
      <c r="K68" s="39">
        <v>238</v>
      </c>
      <c r="L68" s="39">
        <v>0</v>
      </c>
      <c r="M68" s="39">
        <f t="shared" si="10"/>
        <v>3651</v>
      </c>
      <c r="N68" s="39">
        <v>166</v>
      </c>
      <c r="O68" s="39">
        <v>3532</v>
      </c>
      <c r="P68" s="39">
        <v>1490</v>
      </c>
      <c r="Q68" s="68"/>
    </row>
    <row r="69" spans="1:17" s="1" customFormat="1" ht="13.5">
      <c r="A69" s="68"/>
      <c r="B69" s="36">
        <f t="shared" si="9"/>
        <v>54</v>
      </c>
      <c r="C69" s="37" t="s">
        <v>114</v>
      </c>
      <c r="D69" s="39">
        <v>12542</v>
      </c>
      <c r="E69" s="39">
        <v>10779</v>
      </c>
      <c r="F69" s="39">
        <v>9670</v>
      </c>
      <c r="G69" s="82">
        <f>F69/E69:E63106</f>
        <v>0.897114760181835</v>
      </c>
      <c r="H69" s="71">
        <f t="shared" si="8"/>
        <v>24.56628629743019</v>
      </c>
      <c r="I69" s="39">
        <v>1758</v>
      </c>
      <c r="J69" s="39">
        <v>734</v>
      </c>
      <c r="K69" s="39">
        <v>156</v>
      </c>
      <c r="L69" s="39">
        <v>0</v>
      </c>
      <c r="M69" s="39">
        <f t="shared" si="10"/>
        <v>2648</v>
      </c>
      <c r="N69" s="39">
        <v>532</v>
      </c>
      <c r="O69" s="39">
        <v>2051</v>
      </c>
      <c r="P69" s="39">
        <v>843</v>
      </c>
      <c r="Q69" s="68"/>
    </row>
    <row r="70" spans="1:17" s="1" customFormat="1" ht="13.5">
      <c r="A70" s="68"/>
      <c r="B70" s="36">
        <f t="shared" si="9"/>
        <v>55</v>
      </c>
      <c r="C70" s="37" t="s">
        <v>115</v>
      </c>
      <c r="D70" s="39">
        <v>23284</v>
      </c>
      <c r="E70" s="39">
        <v>17057</v>
      </c>
      <c r="F70" s="39">
        <v>17318</v>
      </c>
      <c r="G70" s="82">
        <f>F70/E70:E63107</f>
        <v>1.0153016356920912</v>
      </c>
      <c r="H70" s="71">
        <f t="shared" si="8"/>
        <v>31.79339860467843</v>
      </c>
      <c r="I70" s="39">
        <v>3424</v>
      </c>
      <c r="J70" s="39">
        <v>1652</v>
      </c>
      <c r="K70" s="39">
        <v>347</v>
      </c>
      <c r="L70" s="39">
        <v>0</v>
      </c>
      <c r="M70" s="39">
        <f t="shared" si="10"/>
        <v>5423</v>
      </c>
      <c r="N70" s="39">
        <v>591</v>
      </c>
      <c r="O70" s="39">
        <v>2841</v>
      </c>
      <c r="P70" s="39">
        <v>777</v>
      </c>
      <c r="Q70" s="68"/>
    </row>
    <row r="71" spans="2:16" ht="13.5">
      <c r="B71" s="36">
        <f t="shared" si="9"/>
        <v>56</v>
      </c>
      <c r="C71" s="37" t="s">
        <v>116</v>
      </c>
      <c r="D71" s="76">
        <v>13483</v>
      </c>
      <c r="E71" s="76">
        <v>12882</v>
      </c>
      <c r="F71" s="76">
        <v>9440</v>
      </c>
      <c r="G71" s="82">
        <f>F71/E71:E63108</f>
        <v>0.7328054649899084</v>
      </c>
      <c r="H71" s="67">
        <f t="shared" si="8"/>
        <v>21.735755317497283</v>
      </c>
      <c r="I71" s="76">
        <v>1944</v>
      </c>
      <c r="J71" s="76">
        <v>686</v>
      </c>
      <c r="K71" s="76">
        <v>170</v>
      </c>
      <c r="L71" s="76">
        <v>0</v>
      </c>
      <c r="M71" s="76">
        <f t="shared" si="10"/>
        <v>2800</v>
      </c>
      <c r="N71" s="76">
        <v>222</v>
      </c>
      <c r="O71" s="76">
        <v>2307</v>
      </c>
      <c r="P71" s="76">
        <v>659</v>
      </c>
    </row>
    <row r="72" spans="2:16" ht="13.5">
      <c r="B72" s="36">
        <f t="shared" si="9"/>
        <v>57</v>
      </c>
      <c r="C72" s="37" t="s">
        <v>117</v>
      </c>
      <c r="D72" s="76">
        <v>11359</v>
      </c>
      <c r="E72" s="76">
        <v>8572</v>
      </c>
      <c r="F72" s="76">
        <v>7868</v>
      </c>
      <c r="G72" s="82">
        <f>F72/E72:E63109</f>
        <v>0.9178721418572096</v>
      </c>
      <c r="H72" s="67">
        <f t="shared" si="8"/>
        <v>26.76154923005133</v>
      </c>
      <c r="I72" s="76">
        <v>1584</v>
      </c>
      <c r="J72" s="76">
        <v>586</v>
      </c>
      <c r="K72" s="76">
        <v>124</v>
      </c>
      <c r="L72" s="76">
        <v>0</v>
      </c>
      <c r="M72" s="76">
        <f t="shared" si="10"/>
        <v>2294</v>
      </c>
      <c r="N72" s="76">
        <v>16</v>
      </c>
      <c r="O72" s="76">
        <v>1052</v>
      </c>
      <c r="P72" s="76">
        <v>38</v>
      </c>
    </row>
    <row r="73" spans="2:16" ht="13.5">
      <c r="B73" s="36">
        <f t="shared" si="9"/>
        <v>58</v>
      </c>
      <c r="C73" s="37" t="s">
        <v>118</v>
      </c>
      <c r="D73" s="76">
        <v>9093</v>
      </c>
      <c r="E73" s="76">
        <v>5009</v>
      </c>
      <c r="F73" s="76">
        <v>7836</v>
      </c>
      <c r="G73" s="82">
        <f>F73/E73:E63110</f>
        <v>1.5643841086045118</v>
      </c>
      <c r="H73" s="67">
        <f t="shared" si="8"/>
        <v>34.937113196246756</v>
      </c>
      <c r="I73" s="76">
        <v>1052</v>
      </c>
      <c r="J73" s="76">
        <v>527</v>
      </c>
      <c r="K73" s="76">
        <v>171</v>
      </c>
      <c r="L73" s="76">
        <v>0</v>
      </c>
      <c r="M73" s="76">
        <v>1750</v>
      </c>
      <c r="N73" s="76">
        <v>130</v>
      </c>
      <c r="O73" s="76">
        <v>827</v>
      </c>
      <c r="P73" s="76">
        <v>27</v>
      </c>
    </row>
    <row r="74" spans="2:16" ht="13.5">
      <c r="B74" s="36">
        <f t="shared" si="9"/>
        <v>59</v>
      </c>
      <c r="C74" s="37" t="s">
        <v>119</v>
      </c>
      <c r="D74" s="76">
        <v>12875</v>
      </c>
      <c r="E74" s="76">
        <v>11620</v>
      </c>
      <c r="F74" s="76">
        <v>12999</v>
      </c>
      <c r="G74" s="82">
        <f>F74/E74:E63111</f>
        <v>1.1186746987951808</v>
      </c>
      <c r="H74" s="67">
        <f t="shared" si="8"/>
        <v>29.91394148020654</v>
      </c>
      <c r="I74" s="76">
        <v>2337</v>
      </c>
      <c r="J74" s="76">
        <v>936</v>
      </c>
      <c r="K74" s="76">
        <v>203</v>
      </c>
      <c r="L74" s="76">
        <v>0</v>
      </c>
      <c r="M74" s="39">
        <v>3476</v>
      </c>
      <c r="N74" s="76">
        <v>212</v>
      </c>
      <c r="O74" s="76">
        <v>1388</v>
      </c>
      <c r="P74" s="76">
        <v>412</v>
      </c>
    </row>
    <row r="75" spans="2:16" ht="13.5">
      <c r="B75" s="36">
        <f t="shared" si="9"/>
        <v>60</v>
      </c>
      <c r="C75" s="37" t="s">
        <v>120</v>
      </c>
      <c r="D75" s="76">
        <v>2993</v>
      </c>
      <c r="E75" s="76">
        <v>2550</v>
      </c>
      <c r="F75" s="76">
        <v>4841</v>
      </c>
      <c r="G75" s="82">
        <f>F75/E75:E63112</f>
        <v>1.8984313725490196</v>
      </c>
      <c r="H75" s="67">
        <f t="shared" si="8"/>
        <v>33.01960784313726</v>
      </c>
      <c r="I75" s="76">
        <v>430</v>
      </c>
      <c r="J75" s="76">
        <v>331</v>
      </c>
      <c r="K75" s="76">
        <v>81</v>
      </c>
      <c r="L75" s="76">
        <v>0</v>
      </c>
      <c r="M75" s="39">
        <f aca="true" t="shared" si="11" ref="M75:M87">SUM(I75:L75)</f>
        <v>842</v>
      </c>
      <c r="N75" s="76">
        <v>71</v>
      </c>
      <c r="O75" s="76">
        <v>836</v>
      </c>
      <c r="P75" s="76">
        <v>1</v>
      </c>
    </row>
    <row r="76" spans="2:16" ht="13.5">
      <c r="B76" s="36">
        <f t="shared" si="9"/>
        <v>61</v>
      </c>
      <c r="C76" s="37" t="s">
        <v>121</v>
      </c>
      <c r="D76" s="76">
        <v>2816</v>
      </c>
      <c r="E76" s="76">
        <v>2585</v>
      </c>
      <c r="F76" s="76">
        <v>6562</v>
      </c>
      <c r="G76" s="82">
        <f>F76/E76:E63113</f>
        <v>2.5384912959381043</v>
      </c>
      <c r="H76" s="67">
        <f t="shared" si="8"/>
        <v>41.97292069632495</v>
      </c>
      <c r="I76" s="76">
        <v>590</v>
      </c>
      <c r="J76" s="76">
        <v>361</v>
      </c>
      <c r="K76" s="76">
        <v>134</v>
      </c>
      <c r="L76" s="76">
        <v>0</v>
      </c>
      <c r="M76" s="76">
        <f t="shared" si="11"/>
        <v>1085</v>
      </c>
      <c r="N76" s="76">
        <v>20</v>
      </c>
      <c r="O76" s="76">
        <v>303</v>
      </c>
      <c r="P76" s="76">
        <v>47</v>
      </c>
    </row>
    <row r="77" spans="2:16" ht="13.5">
      <c r="B77" s="36">
        <f t="shared" si="9"/>
        <v>62</v>
      </c>
      <c r="C77" s="37" t="s">
        <v>122</v>
      </c>
      <c r="D77" s="76">
        <v>3570</v>
      </c>
      <c r="E77" s="76">
        <v>3173</v>
      </c>
      <c r="F77" s="76">
        <v>6852</v>
      </c>
      <c r="G77" s="82">
        <f>F77/E77:E63114</f>
        <v>2.1594705326189727</v>
      </c>
      <c r="H77" s="67">
        <f t="shared" si="8"/>
        <v>38.0712259691144</v>
      </c>
      <c r="I77" s="76">
        <v>630</v>
      </c>
      <c r="J77" s="76">
        <v>452</v>
      </c>
      <c r="K77" s="76">
        <v>126</v>
      </c>
      <c r="L77" s="76">
        <v>0</v>
      </c>
      <c r="M77" s="76">
        <f t="shared" si="11"/>
        <v>1208</v>
      </c>
      <c r="N77" s="76">
        <v>191</v>
      </c>
      <c r="O77" s="76">
        <v>707</v>
      </c>
      <c r="P77" s="76">
        <v>184</v>
      </c>
    </row>
    <row r="78" spans="2:16" ht="13.5">
      <c r="B78" s="36">
        <f t="shared" si="9"/>
        <v>63</v>
      </c>
      <c r="C78" s="37" t="s">
        <v>123</v>
      </c>
      <c r="D78" s="76">
        <v>3529</v>
      </c>
      <c r="E78" s="76">
        <v>3100</v>
      </c>
      <c r="F78" s="76">
        <v>6236</v>
      </c>
      <c r="G78" s="82">
        <f>F78/E78:E63115</f>
        <v>2.0116129032258065</v>
      </c>
      <c r="H78" s="67">
        <f t="shared" si="8"/>
        <v>41.064516129032256</v>
      </c>
      <c r="I78" s="76">
        <v>740</v>
      </c>
      <c r="J78" s="76">
        <v>430</v>
      </c>
      <c r="K78" s="76">
        <v>103</v>
      </c>
      <c r="L78" s="76">
        <v>0</v>
      </c>
      <c r="M78" s="76">
        <f t="shared" si="11"/>
        <v>1273</v>
      </c>
      <c r="N78" s="76">
        <v>9</v>
      </c>
      <c r="O78" s="76">
        <v>667</v>
      </c>
      <c r="P78" s="76">
        <v>33</v>
      </c>
    </row>
    <row r="79" spans="2:16" ht="13.5">
      <c r="B79" s="36">
        <f t="shared" si="9"/>
        <v>64</v>
      </c>
      <c r="C79" s="37" t="s">
        <v>124</v>
      </c>
      <c r="D79" s="76">
        <v>4565</v>
      </c>
      <c r="E79" s="76">
        <v>4192</v>
      </c>
      <c r="F79" s="76">
        <v>5740</v>
      </c>
      <c r="G79" s="82">
        <f>F79/E79:E63116</f>
        <v>1.3692748091603053</v>
      </c>
      <c r="H79" s="67">
        <f t="shared" si="8"/>
        <v>28.36354961832061</v>
      </c>
      <c r="I79" s="76">
        <v>710</v>
      </c>
      <c r="J79" s="76">
        <v>374</v>
      </c>
      <c r="K79" s="76">
        <v>105</v>
      </c>
      <c r="L79" s="76">
        <v>0</v>
      </c>
      <c r="M79" s="76">
        <f t="shared" si="11"/>
        <v>1189</v>
      </c>
      <c r="N79" s="76">
        <v>124</v>
      </c>
      <c r="O79" s="76">
        <v>617</v>
      </c>
      <c r="P79" s="76">
        <v>438</v>
      </c>
    </row>
    <row r="80" spans="2:16" ht="13.5">
      <c r="B80" s="36">
        <f t="shared" si="9"/>
        <v>65</v>
      </c>
      <c r="C80" s="37" t="s">
        <v>188</v>
      </c>
      <c r="D80" s="76">
        <v>3934</v>
      </c>
      <c r="E80" s="76">
        <v>3618</v>
      </c>
      <c r="F80" s="76">
        <v>6160</v>
      </c>
      <c r="G80" s="82">
        <f>F80/E80:E63117</f>
        <v>1.7025981205085683</v>
      </c>
      <c r="H80" s="67">
        <f t="shared" si="8"/>
        <v>36.373687119955775</v>
      </c>
      <c r="I80" s="39">
        <v>706</v>
      </c>
      <c r="J80" s="39">
        <v>458</v>
      </c>
      <c r="K80" s="39">
        <v>152</v>
      </c>
      <c r="L80" s="39">
        <v>0</v>
      </c>
      <c r="M80" s="39">
        <f t="shared" si="11"/>
        <v>1316</v>
      </c>
      <c r="N80" s="76">
        <v>309</v>
      </c>
      <c r="O80" s="76">
        <v>1263</v>
      </c>
      <c r="P80" s="76">
        <v>466</v>
      </c>
    </row>
    <row r="81" spans="2:16" ht="13.5">
      <c r="B81" s="36">
        <f t="shared" si="9"/>
        <v>66</v>
      </c>
      <c r="C81" s="37" t="s">
        <v>125</v>
      </c>
      <c r="D81" s="76">
        <v>4747</v>
      </c>
      <c r="E81" s="76">
        <v>4363</v>
      </c>
      <c r="F81" s="76">
        <v>4414</v>
      </c>
      <c r="G81" s="82">
        <f>F81/E81:E63118</f>
        <v>1.0116892046756818</v>
      </c>
      <c r="H81" s="67">
        <f t="shared" si="8"/>
        <v>28.214531285812516</v>
      </c>
      <c r="I81" s="76">
        <v>827</v>
      </c>
      <c r="J81" s="76">
        <v>333</v>
      </c>
      <c r="K81" s="76">
        <v>71</v>
      </c>
      <c r="L81" s="76">
        <v>0</v>
      </c>
      <c r="M81" s="76">
        <f t="shared" si="11"/>
        <v>1231</v>
      </c>
      <c r="N81" s="76">
        <v>8</v>
      </c>
      <c r="O81" s="76">
        <v>267</v>
      </c>
      <c r="P81" s="76">
        <v>144</v>
      </c>
    </row>
    <row r="82" spans="2:16" ht="13.5">
      <c r="B82" s="36">
        <f t="shared" si="9"/>
        <v>67</v>
      </c>
      <c r="C82" s="37" t="s">
        <v>126</v>
      </c>
      <c r="D82" s="76">
        <v>2974</v>
      </c>
      <c r="E82" s="76">
        <v>2641</v>
      </c>
      <c r="F82" s="76">
        <v>4479</v>
      </c>
      <c r="G82" s="82">
        <f>F82/E82:E63119</f>
        <v>1.6959485043544111</v>
      </c>
      <c r="H82" s="67">
        <f t="shared" si="8"/>
        <v>40.62854979174555</v>
      </c>
      <c r="I82" s="76">
        <v>702</v>
      </c>
      <c r="J82" s="76">
        <v>319</v>
      </c>
      <c r="K82" s="76">
        <v>52</v>
      </c>
      <c r="L82" s="76">
        <v>0</v>
      </c>
      <c r="M82" s="76">
        <f t="shared" si="11"/>
        <v>1073</v>
      </c>
      <c r="N82" s="76">
        <v>68</v>
      </c>
      <c r="O82" s="76">
        <v>323</v>
      </c>
      <c r="P82" s="76">
        <v>146</v>
      </c>
    </row>
    <row r="83" spans="2:16" ht="13.5">
      <c r="B83" s="36">
        <f t="shared" si="9"/>
        <v>68</v>
      </c>
      <c r="C83" s="37" t="s">
        <v>127</v>
      </c>
      <c r="D83" s="76">
        <v>4548</v>
      </c>
      <c r="E83" s="76">
        <v>4229</v>
      </c>
      <c r="F83" s="76">
        <v>4012</v>
      </c>
      <c r="G83" s="82">
        <f>F83/E83:E63120</f>
        <v>0.9486876330101679</v>
      </c>
      <c r="H83" s="67">
        <f t="shared" si="8"/>
        <v>25.490659730432725</v>
      </c>
      <c r="I83" s="76">
        <v>711</v>
      </c>
      <c r="J83" s="76">
        <v>309</v>
      </c>
      <c r="K83" s="76">
        <v>58</v>
      </c>
      <c r="L83" s="76">
        <v>0</v>
      </c>
      <c r="M83" s="76">
        <f t="shared" si="11"/>
        <v>1078</v>
      </c>
      <c r="N83" s="76">
        <v>116</v>
      </c>
      <c r="O83" s="76">
        <v>520</v>
      </c>
      <c r="P83" s="76">
        <v>829</v>
      </c>
    </row>
    <row r="84" spans="2:16" ht="13.5">
      <c r="B84" s="36">
        <f t="shared" si="9"/>
        <v>69</v>
      </c>
      <c r="C84" s="37" t="s">
        <v>128</v>
      </c>
      <c r="D84" s="76">
        <v>3641</v>
      </c>
      <c r="E84" s="76">
        <v>3315</v>
      </c>
      <c r="F84" s="76">
        <v>3868</v>
      </c>
      <c r="G84" s="82">
        <f>F84/E84:E63121</f>
        <v>1.166817496229261</v>
      </c>
      <c r="H84" s="67">
        <f t="shared" si="8"/>
        <v>31.10105580693816</v>
      </c>
      <c r="I84" s="76">
        <v>670</v>
      </c>
      <c r="J84" s="76">
        <v>292</v>
      </c>
      <c r="K84" s="76">
        <v>69</v>
      </c>
      <c r="L84" s="76">
        <v>0</v>
      </c>
      <c r="M84" s="76">
        <f t="shared" si="11"/>
        <v>1031</v>
      </c>
      <c r="N84" s="76">
        <v>10</v>
      </c>
      <c r="O84" s="76">
        <v>405</v>
      </c>
      <c r="P84" s="76">
        <v>3</v>
      </c>
    </row>
    <row r="85" spans="1:17" s="1" customFormat="1" ht="13.5">
      <c r="A85" s="68"/>
      <c r="B85" s="36">
        <f t="shared" si="9"/>
        <v>70</v>
      </c>
      <c r="C85" s="37" t="s">
        <v>129</v>
      </c>
      <c r="D85" s="39">
        <v>4039</v>
      </c>
      <c r="E85" s="39">
        <v>3607</v>
      </c>
      <c r="F85" s="39">
        <v>2323</v>
      </c>
      <c r="G85" s="82">
        <f>F85/E85:E63122</f>
        <v>0.6440255059606321</v>
      </c>
      <c r="H85" s="71">
        <f t="shared" si="8"/>
        <v>17.63238148045467</v>
      </c>
      <c r="I85" s="39">
        <v>426</v>
      </c>
      <c r="J85" s="39">
        <v>184</v>
      </c>
      <c r="K85" s="39">
        <v>26</v>
      </c>
      <c r="L85" s="39">
        <v>0</v>
      </c>
      <c r="M85" s="39">
        <f t="shared" si="11"/>
        <v>636</v>
      </c>
      <c r="N85" s="39">
        <v>4</v>
      </c>
      <c r="O85" s="39">
        <v>672</v>
      </c>
      <c r="P85" s="39">
        <v>109</v>
      </c>
      <c r="Q85" s="68"/>
    </row>
    <row r="86" spans="2:16" ht="13.5">
      <c r="B86" s="36">
        <f t="shared" si="9"/>
        <v>71</v>
      </c>
      <c r="C86" s="37" t="s">
        <v>130</v>
      </c>
      <c r="D86" s="76">
        <v>4292</v>
      </c>
      <c r="E86" s="76">
        <v>3959</v>
      </c>
      <c r="F86" s="76">
        <v>3664</v>
      </c>
      <c r="G86" s="82">
        <f>F86/E86:E63123</f>
        <v>0.9254862338974489</v>
      </c>
      <c r="H86" s="67">
        <f t="shared" si="8"/>
        <v>23.692851730234906</v>
      </c>
      <c r="I86" s="76">
        <v>627</v>
      </c>
      <c r="J86" s="76">
        <v>239</v>
      </c>
      <c r="K86" s="76">
        <v>72</v>
      </c>
      <c r="L86" s="76">
        <v>0</v>
      </c>
      <c r="M86" s="76">
        <f t="shared" si="11"/>
        <v>938</v>
      </c>
      <c r="N86" s="76">
        <v>44</v>
      </c>
      <c r="O86" s="76">
        <v>713</v>
      </c>
      <c r="P86" s="76">
        <v>230</v>
      </c>
    </row>
    <row r="87" spans="2:16" ht="13.5">
      <c r="B87" s="36">
        <f t="shared" si="9"/>
        <v>72</v>
      </c>
      <c r="C87" s="37" t="s">
        <v>131</v>
      </c>
      <c r="D87" s="76">
        <v>6297</v>
      </c>
      <c r="E87" s="76">
        <v>3718</v>
      </c>
      <c r="F87" s="76">
        <v>2691</v>
      </c>
      <c r="G87" s="82">
        <f>F87/E87:E63124</f>
        <v>0.7237762237762237</v>
      </c>
      <c r="H87" s="67">
        <f t="shared" si="8"/>
        <v>21.113501882732653</v>
      </c>
      <c r="I87" s="76">
        <v>547</v>
      </c>
      <c r="J87" s="76">
        <v>195</v>
      </c>
      <c r="K87" s="76">
        <v>43</v>
      </c>
      <c r="L87" s="76">
        <v>0</v>
      </c>
      <c r="M87" s="76">
        <f t="shared" si="11"/>
        <v>785</v>
      </c>
      <c r="N87" s="76">
        <v>76</v>
      </c>
      <c r="O87" s="76">
        <v>597</v>
      </c>
      <c r="P87" s="76">
        <v>286</v>
      </c>
    </row>
    <row r="88" spans="2:16" ht="13.5">
      <c r="B88" s="36">
        <f t="shared" si="9"/>
        <v>73</v>
      </c>
      <c r="C88" s="37" t="s">
        <v>132</v>
      </c>
      <c r="D88" s="76">
        <v>4018</v>
      </c>
      <c r="E88" s="76">
        <v>3595</v>
      </c>
      <c r="F88" s="76">
        <v>5092</v>
      </c>
      <c r="G88" s="82">
        <f>F88/E88:E63125</f>
        <v>1.4164116828929068</v>
      </c>
      <c r="H88" s="67">
        <f t="shared" si="8"/>
        <v>32.62865090403338</v>
      </c>
      <c r="I88" s="76">
        <v>651</v>
      </c>
      <c r="J88" s="76">
        <v>308</v>
      </c>
      <c r="K88" s="76">
        <v>77</v>
      </c>
      <c r="L88" s="76">
        <v>137</v>
      </c>
      <c r="M88" s="76">
        <v>1173</v>
      </c>
      <c r="N88" s="76">
        <v>71</v>
      </c>
      <c r="O88" s="76">
        <v>562</v>
      </c>
      <c r="P88" s="76">
        <v>12</v>
      </c>
    </row>
    <row r="89" spans="2:16" ht="13.5">
      <c r="B89" s="36">
        <f t="shared" si="9"/>
        <v>74</v>
      </c>
      <c r="C89" s="37" t="s">
        <v>133</v>
      </c>
      <c r="D89" s="76">
        <v>4112</v>
      </c>
      <c r="E89" s="76">
        <v>3741</v>
      </c>
      <c r="F89" s="76">
        <v>3777</v>
      </c>
      <c r="G89" s="82">
        <f>F89/E89:E63126</f>
        <v>1.0096230954290297</v>
      </c>
      <c r="H89" s="67">
        <f t="shared" si="8"/>
        <v>24.88639401229618</v>
      </c>
      <c r="I89" s="76">
        <v>593</v>
      </c>
      <c r="J89" s="76">
        <v>250</v>
      </c>
      <c r="K89" s="76">
        <v>88</v>
      </c>
      <c r="L89" s="76">
        <v>0</v>
      </c>
      <c r="M89" s="76">
        <f>SUM(I89:L89)</f>
        <v>931</v>
      </c>
      <c r="N89" s="76">
        <v>304</v>
      </c>
      <c r="O89" s="76">
        <v>650</v>
      </c>
      <c r="P89" s="76">
        <v>177</v>
      </c>
    </row>
    <row r="90" spans="1:17" s="1" customFormat="1" ht="13.5">
      <c r="A90" s="68"/>
      <c r="B90" s="36">
        <f t="shared" si="9"/>
        <v>75</v>
      </c>
      <c r="C90" s="37" t="s">
        <v>134</v>
      </c>
      <c r="D90" s="39">
        <v>7943</v>
      </c>
      <c r="E90" s="39">
        <v>6843</v>
      </c>
      <c r="F90" s="39">
        <v>8570</v>
      </c>
      <c r="G90" s="82">
        <f>F90/E90:E63127</f>
        <v>1.2523746894636856</v>
      </c>
      <c r="H90" s="71">
        <f t="shared" si="8"/>
        <v>34.40011690778898</v>
      </c>
      <c r="I90" s="39">
        <v>1378</v>
      </c>
      <c r="J90" s="39">
        <v>774</v>
      </c>
      <c r="K90" s="39">
        <v>202</v>
      </c>
      <c r="L90" s="39">
        <v>0</v>
      </c>
      <c r="M90" s="39">
        <f>SUM(I90:L90)</f>
        <v>2354</v>
      </c>
      <c r="N90" s="39">
        <v>62</v>
      </c>
      <c r="O90" s="39">
        <v>780</v>
      </c>
      <c r="P90" s="39">
        <v>30</v>
      </c>
      <c r="Q90" s="68"/>
    </row>
    <row r="91" spans="2:16" ht="13.5">
      <c r="B91" s="36">
        <f t="shared" si="9"/>
        <v>76</v>
      </c>
      <c r="C91" s="37" t="s">
        <v>135</v>
      </c>
      <c r="D91" s="76">
        <v>5451</v>
      </c>
      <c r="E91" s="76">
        <v>5062</v>
      </c>
      <c r="F91" s="76">
        <v>4396</v>
      </c>
      <c r="G91" s="82">
        <f>F91/E91:E63128</f>
        <v>0.8684314500197551</v>
      </c>
      <c r="H91" s="67">
        <f t="shared" si="8"/>
        <v>23.310944290794154</v>
      </c>
      <c r="I91" s="76">
        <v>779</v>
      </c>
      <c r="J91" s="76">
        <v>325</v>
      </c>
      <c r="K91" s="76">
        <v>76</v>
      </c>
      <c r="L91" s="76">
        <v>0</v>
      </c>
      <c r="M91" s="76">
        <v>1180</v>
      </c>
      <c r="N91" s="76">
        <v>25</v>
      </c>
      <c r="O91" s="76">
        <v>763</v>
      </c>
      <c r="P91" s="76">
        <v>312</v>
      </c>
    </row>
    <row r="92" spans="2:16" ht="13.5">
      <c r="B92" s="36">
        <f t="shared" si="9"/>
        <v>77</v>
      </c>
      <c r="C92" s="37" t="s">
        <v>197</v>
      </c>
      <c r="D92" s="76">
        <v>3406</v>
      </c>
      <c r="E92" s="76">
        <v>2803</v>
      </c>
      <c r="F92" s="76">
        <v>3254</v>
      </c>
      <c r="G92" s="82">
        <f>F92/E92:E63129</f>
        <v>1.1608990367463432</v>
      </c>
      <c r="H92" s="67">
        <f t="shared" si="8"/>
        <v>30.003567606136283</v>
      </c>
      <c r="I92" s="76">
        <v>559</v>
      </c>
      <c r="J92" s="76">
        <v>242</v>
      </c>
      <c r="K92" s="76">
        <v>40</v>
      </c>
      <c r="L92" s="76">
        <v>0</v>
      </c>
      <c r="M92" s="76">
        <v>841</v>
      </c>
      <c r="N92" s="76">
        <v>57</v>
      </c>
      <c r="O92" s="76">
        <v>459</v>
      </c>
      <c r="P92" s="76">
        <v>196</v>
      </c>
    </row>
    <row r="93" spans="1:16" ht="13.5">
      <c r="A93" s="42" t="s">
        <v>136</v>
      </c>
      <c r="B93" s="36">
        <f t="shared" si="9"/>
        <v>78</v>
      </c>
      <c r="C93" s="37" t="s">
        <v>137</v>
      </c>
      <c r="D93" s="76">
        <v>3591</v>
      </c>
      <c r="E93" s="76">
        <v>2970</v>
      </c>
      <c r="F93" s="76">
        <v>4580</v>
      </c>
      <c r="G93" s="82">
        <f>F93/E93:E63130</f>
        <v>1.5420875420875422</v>
      </c>
      <c r="H93" s="67">
        <f t="shared" si="8"/>
        <v>37.03703703703704</v>
      </c>
      <c r="I93" s="76">
        <v>667</v>
      </c>
      <c r="J93" s="76">
        <v>368</v>
      </c>
      <c r="K93" s="76">
        <v>65</v>
      </c>
      <c r="L93" s="76">
        <v>0</v>
      </c>
      <c r="M93" s="76">
        <f aca="true" t="shared" si="12" ref="M93:M117">SUM(I93:L93)</f>
        <v>1100</v>
      </c>
      <c r="N93" s="76">
        <v>26</v>
      </c>
      <c r="O93" s="76">
        <v>366</v>
      </c>
      <c r="P93" s="76">
        <v>0</v>
      </c>
    </row>
    <row r="94" spans="2:16" ht="13.5">
      <c r="B94" s="36">
        <f t="shared" si="9"/>
        <v>79</v>
      </c>
      <c r="C94" s="37" t="s">
        <v>138</v>
      </c>
      <c r="D94" s="76">
        <v>6676</v>
      </c>
      <c r="E94" s="76">
        <v>5332</v>
      </c>
      <c r="F94" s="76">
        <v>6013</v>
      </c>
      <c r="G94" s="82">
        <f>F94/E94:E63131</f>
        <v>1.1277194298574644</v>
      </c>
      <c r="H94" s="67">
        <f t="shared" si="8"/>
        <v>28.694673668417103</v>
      </c>
      <c r="I94" s="76">
        <v>933</v>
      </c>
      <c r="J94" s="76">
        <v>491</v>
      </c>
      <c r="K94" s="76">
        <v>106</v>
      </c>
      <c r="L94" s="76">
        <v>0</v>
      </c>
      <c r="M94" s="76">
        <f t="shared" si="12"/>
        <v>1530</v>
      </c>
      <c r="N94" s="76">
        <v>118</v>
      </c>
      <c r="O94" s="76">
        <v>1157</v>
      </c>
      <c r="P94" s="76">
        <v>153</v>
      </c>
    </row>
    <row r="95" spans="2:16" ht="13.5">
      <c r="B95" s="36">
        <f t="shared" si="9"/>
        <v>80</v>
      </c>
      <c r="C95" s="37" t="s">
        <v>190</v>
      </c>
      <c r="D95" s="76">
        <v>4742</v>
      </c>
      <c r="E95" s="76">
        <v>3484</v>
      </c>
      <c r="F95" s="76">
        <v>5067</v>
      </c>
      <c r="G95" s="82">
        <f>F95/E95:E63132</f>
        <v>1.4543628013777268</v>
      </c>
      <c r="H95" s="67">
        <f aca="true" t="shared" si="13" ref="H95:H126">M95/E95*100</f>
        <v>35.07462686567165</v>
      </c>
      <c r="I95" s="76">
        <v>733</v>
      </c>
      <c r="J95" s="76">
        <v>400</v>
      </c>
      <c r="K95" s="76">
        <v>89</v>
      </c>
      <c r="L95" s="76">
        <v>0</v>
      </c>
      <c r="M95" s="76">
        <f t="shared" si="12"/>
        <v>1222</v>
      </c>
      <c r="N95" s="76">
        <v>37</v>
      </c>
      <c r="O95" s="76">
        <v>606</v>
      </c>
      <c r="P95" s="76">
        <v>375</v>
      </c>
    </row>
    <row r="96" spans="2:16" ht="13.5">
      <c r="B96" s="36">
        <f aca="true" t="shared" si="14" ref="B96:B127">B95+1</f>
        <v>81</v>
      </c>
      <c r="C96" s="37" t="s">
        <v>139</v>
      </c>
      <c r="D96" s="76">
        <v>4191</v>
      </c>
      <c r="E96" s="76">
        <v>3503</v>
      </c>
      <c r="F96" s="76">
        <v>2972</v>
      </c>
      <c r="G96" s="82">
        <f>F96/E96:E63133</f>
        <v>0.8484156437339423</v>
      </c>
      <c r="H96" s="67">
        <f t="shared" si="13"/>
        <v>24.89294890094205</v>
      </c>
      <c r="I96" s="76">
        <v>603</v>
      </c>
      <c r="J96" s="76">
        <v>215</v>
      </c>
      <c r="K96" s="76">
        <v>54</v>
      </c>
      <c r="L96" s="76">
        <v>0</v>
      </c>
      <c r="M96" s="76">
        <f t="shared" si="12"/>
        <v>872</v>
      </c>
      <c r="N96" s="76">
        <v>64</v>
      </c>
      <c r="O96" s="76">
        <v>392</v>
      </c>
      <c r="P96" s="76">
        <v>8</v>
      </c>
    </row>
    <row r="97" spans="2:16" ht="13.5">
      <c r="B97" s="36">
        <f t="shared" si="14"/>
        <v>82</v>
      </c>
      <c r="C97" s="37" t="s">
        <v>140</v>
      </c>
      <c r="D97" s="76">
        <v>3558</v>
      </c>
      <c r="E97" s="76">
        <v>2853</v>
      </c>
      <c r="F97" s="76">
        <v>3477</v>
      </c>
      <c r="G97" s="82">
        <f>F97/E97:E63134</f>
        <v>1.2187171398527865</v>
      </c>
      <c r="H97" s="67">
        <f t="shared" si="13"/>
        <v>40.273396424815985</v>
      </c>
      <c r="I97" s="76">
        <v>689</v>
      </c>
      <c r="J97" s="76">
        <v>377</v>
      </c>
      <c r="K97" s="76">
        <v>83</v>
      </c>
      <c r="L97" s="76">
        <v>0</v>
      </c>
      <c r="M97" s="76">
        <f t="shared" si="12"/>
        <v>1149</v>
      </c>
      <c r="N97" s="76">
        <v>78</v>
      </c>
      <c r="O97" s="76">
        <v>386</v>
      </c>
      <c r="P97" s="76">
        <v>150</v>
      </c>
    </row>
    <row r="98" spans="2:16" ht="13.5">
      <c r="B98" s="36">
        <f t="shared" si="14"/>
        <v>83</v>
      </c>
      <c r="C98" s="37" t="s">
        <v>141</v>
      </c>
      <c r="D98" s="76">
        <v>4547</v>
      </c>
      <c r="E98" s="76">
        <v>3363</v>
      </c>
      <c r="F98" s="76">
        <v>4344</v>
      </c>
      <c r="G98" s="82">
        <f>F98/E98:E63135</f>
        <v>1.2917038358608386</v>
      </c>
      <c r="H98" s="67">
        <f t="shared" si="13"/>
        <v>29.289325007433835</v>
      </c>
      <c r="I98" s="76">
        <v>571</v>
      </c>
      <c r="J98" s="76">
        <v>337</v>
      </c>
      <c r="K98" s="76">
        <v>77</v>
      </c>
      <c r="L98" s="76">
        <v>0</v>
      </c>
      <c r="M98" s="76">
        <f t="shared" si="12"/>
        <v>985</v>
      </c>
      <c r="N98" s="76">
        <v>0</v>
      </c>
      <c r="O98" s="76">
        <v>799</v>
      </c>
      <c r="P98" s="76">
        <v>154</v>
      </c>
    </row>
    <row r="99" spans="2:16" ht="13.5">
      <c r="B99" s="36">
        <f t="shared" si="14"/>
        <v>84</v>
      </c>
      <c r="C99" s="37" t="s">
        <v>142</v>
      </c>
      <c r="D99" s="76">
        <v>3104</v>
      </c>
      <c r="E99" s="76">
        <v>2221</v>
      </c>
      <c r="F99" s="76">
        <v>2548</v>
      </c>
      <c r="G99" s="82">
        <f>F99/E99:E63136</f>
        <v>1.1472309770373705</v>
      </c>
      <c r="H99" s="67">
        <f t="shared" si="13"/>
        <v>29.40117064385412</v>
      </c>
      <c r="I99" s="76">
        <v>415</v>
      </c>
      <c r="J99" s="76">
        <v>182</v>
      </c>
      <c r="K99" s="76">
        <v>56</v>
      </c>
      <c r="L99" s="76">
        <v>0</v>
      </c>
      <c r="M99" s="76">
        <f t="shared" si="12"/>
        <v>653</v>
      </c>
      <c r="N99" s="76">
        <v>66</v>
      </c>
      <c r="O99" s="76">
        <v>407</v>
      </c>
      <c r="P99" s="76">
        <v>67</v>
      </c>
    </row>
    <row r="100" spans="2:16" ht="13.5">
      <c r="B100" s="36">
        <f t="shared" si="14"/>
        <v>85</v>
      </c>
      <c r="C100" s="37" t="s">
        <v>143</v>
      </c>
      <c r="D100" s="76">
        <v>3664</v>
      </c>
      <c r="E100" s="76">
        <v>3177</v>
      </c>
      <c r="F100" s="76">
        <v>4835</v>
      </c>
      <c r="G100" s="82">
        <f>F100/E100:E63137</f>
        <v>1.5218759836323577</v>
      </c>
      <c r="H100" s="67">
        <f t="shared" si="13"/>
        <v>37.551148882593644</v>
      </c>
      <c r="I100" s="76">
        <v>708</v>
      </c>
      <c r="J100" s="76">
        <v>363</v>
      </c>
      <c r="K100" s="76">
        <v>122</v>
      </c>
      <c r="L100" s="76">
        <v>0</v>
      </c>
      <c r="M100" s="76">
        <f t="shared" si="12"/>
        <v>1193</v>
      </c>
      <c r="N100" s="76">
        <v>53</v>
      </c>
      <c r="O100" s="76">
        <v>746</v>
      </c>
      <c r="P100" s="76">
        <v>428</v>
      </c>
    </row>
    <row r="101" spans="2:16" ht="13.5">
      <c r="B101" s="36">
        <f t="shared" si="14"/>
        <v>86</v>
      </c>
      <c r="C101" s="37" t="s">
        <v>144</v>
      </c>
      <c r="D101" s="76">
        <v>7003</v>
      </c>
      <c r="E101" s="76">
        <v>6395</v>
      </c>
      <c r="F101" s="76">
        <v>9714</v>
      </c>
      <c r="G101" s="82">
        <f>F101/E101:E63138</f>
        <v>1.5189992181391712</v>
      </c>
      <c r="H101" s="67">
        <f t="shared" si="13"/>
        <v>33.94839718530102</v>
      </c>
      <c r="I101" s="76">
        <v>1234</v>
      </c>
      <c r="J101" s="76">
        <v>721</v>
      </c>
      <c r="K101" s="76">
        <v>216</v>
      </c>
      <c r="L101" s="76">
        <v>0</v>
      </c>
      <c r="M101" s="76">
        <f t="shared" si="12"/>
        <v>2171</v>
      </c>
      <c r="N101" s="76">
        <v>1407</v>
      </c>
      <c r="O101" s="76">
        <v>1855</v>
      </c>
      <c r="P101" s="76">
        <v>682</v>
      </c>
    </row>
    <row r="102" spans="2:16" ht="13.5">
      <c r="B102" s="36">
        <f t="shared" si="14"/>
        <v>87</v>
      </c>
      <c r="C102" s="37" t="s">
        <v>145</v>
      </c>
      <c r="D102" s="76">
        <v>4369</v>
      </c>
      <c r="E102" s="76">
        <v>3753</v>
      </c>
      <c r="F102" s="76">
        <v>6225</v>
      </c>
      <c r="G102" s="82">
        <f>F102/E102:E63139</f>
        <v>1.6586730615507594</v>
      </c>
      <c r="H102" s="67">
        <f t="shared" si="13"/>
        <v>37.49000799360512</v>
      </c>
      <c r="I102" s="76">
        <v>831</v>
      </c>
      <c r="J102" s="76">
        <v>480</v>
      </c>
      <c r="K102" s="76">
        <v>96</v>
      </c>
      <c r="L102" s="76">
        <v>0</v>
      </c>
      <c r="M102" s="76">
        <f t="shared" si="12"/>
        <v>1407</v>
      </c>
      <c r="N102" s="76">
        <v>90</v>
      </c>
      <c r="O102" s="76">
        <v>653</v>
      </c>
      <c r="P102" s="76">
        <v>210</v>
      </c>
    </row>
    <row r="103" spans="2:16" ht="13.5">
      <c r="B103" s="36">
        <f t="shared" si="14"/>
        <v>88</v>
      </c>
      <c r="C103" s="37" t="s">
        <v>146</v>
      </c>
      <c r="D103" s="76">
        <v>3250</v>
      </c>
      <c r="E103" s="76">
        <v>2679</v>
      </c>
      <c r="F103" s="76">
        <v>5731</v>
      </c>
      <c r="G103" s="82">
        <f>F103/E103:E63140</f>
        <v>2.139231056364315</v>
      </c>
      <c r="H103" s="67">
        <f t="shared" si="13"/>
        <v>45.464725643896976</v>
      </c>
      <c r="I103" s="76">
        <v>671</v>
      </c>
      <c r="J103" s="76">
        <v>436</v>
      </c>
      <c r="K103" s="76">
        <v>108</v>
      </c>
      <c r="L103" s="76">
        <v>3</v>
      </c>
      <c r="M103" s="76">
        <f t="shared" si="12"/>
        <v>1218</v>
      </c>
      <c r="N103" s="76">
        <v>188</v>
      </c>
      <c r="O103" s="76">
        <v>539</v>
      </c>
      <c r="P103" s="76">
        <v>198</v>
      </c>
    </row>
    <row r="104" spans="2:16" ht="13.5">
      <c r="B104" s="36">
        <f t="shared" si="14"/>
        <v>89</v>
      </c>
      <c r="C104" s="37" t="s">
        <v>147</v>
      </c>
      <c r="D104" s="76">
        <v>5117</v>
      </c>
      <c r="E104" s="76">
        <v>4572</v>
      </c>
      <c r="F104" s="76">
        <v>7305</v>
      </c>
      <c r="G104" s="82">
        <f>F104/E104:E63141</f>
        <v>1.597769028871391</v>
      </c>
      <c r="H104" s="67">
        <f t="shared" si="13"/>
        <v>35.45494313210848</v>
      </c>
      <c r="I104" s="76">
        <v>879</v>
      </c>
      <c r="J104" s="76">
        <v>570</v>
      </c>
      <c r="K104" s="76">
        <v>172</v>
      </c>
      <c r="L104" s="76"/>
      <c r="M104" s="76">
        <f t="shared" si="12"/>
        <v>1621</v>
      </c>
      <c r="N104" s="76">
        <v>90</v>
      </c>
      <c r="O104" s="76">
        <v>735</v>
      </c>
      <c r="P104" s="76">
        <v>0</v>
      </c>
    </row>
    <row r="105" spans="2:17" ht="13.5">
      <c r="B105" s="36">
        <f t="shared" si="14"/>
        <v>90</v>
      </c>
      <c r="C105" s="37" t="s">
        <v>148</v>
      </c>
      <c r="D105" s="76">
        <v>983</v>
      </c>
      <c r="E105" s="76">
        <v>901</v>
      </c>
      <c r="F105" s="76">
        <v>1390</v>
      </c>
      <c r="G105" s="82">
        <f>F105/E105:E63142</f>
        <v>1.5427302996670367</v>
      </c>
      <c r="H105" s="67">
        <f t="shared" si="13"/>
        <v>35.73806881243063</v>
      </c>
      <c r="I105" s="76">
        <v>177</v>
      </c>
      <c r="J105" s="76">
        <v>119</v>
      </c>
      <c r="K105" s="76">
        <v>26</v>
      </c>
      <c r="L105" s="76">
        <v>0</v>
      </c>
      <c r="M105" s="76">
        <f t="shared" si="12"/>
        <v>322</v>
      </c>
      <c r="N105" s="76">
        <v>23</v>
      </c>
      <c r="O105" s="76">
        <v>191</v>
      </c>
      <c r="P105" s="76">
        <v>67</v>
      </c>
      <c r="Q105" s="83"/>
    </row>
    <row r="106" spans="2:16" ht="13.5">
      <c r="B106" s="36">
        <f t="shared" si="14"/>
        <v>91</v>
      </c>
      <c r="C106" s="37" t="s">
        <v>149</v>
      </c>
      <c r="D106" s="76">
        <v>2298</v>
      </c>
      <c r="E106" s="76">
        <v>1880</v>
      </c>
      <c r="F106" s="76">
        <v>3150</v>
      </c>
      <c r="G106" s="82">
        <f>F106/E106:E63143</f>
        <v>1.675531914893617</v>
      </c>
      <c r="H106" s="67">
        <f t="shared" si="13"/>
        <v>36.702127659574465</v>
      </c>
      <c r="I106" s="76">
        <v>362</v>
      </c>
      <c r="J106" s="76">
        <v>272</v>
      </c>
      <c r="K106" s="76">
        <v>56</v>
      </c>
      <c r="L106" s="76">
        <v>0</v>
      </c>
      <c r="M106" s="76">
        <f t="shared" si="12"/>
        <v>690</v>
      </c>
      <c r="N106" s="76">
        <v>2</v>
      </c>
      <c r="O106" s="76">
        <v>209</v>
      </c>
      <c r="P106" s="76">
        <v>142</v>
      </c>
    </row>
    <row r="107" spans="2:16" ht="13.5">
      <c r="B107" s="36">
        <f t="shared" si="14"/>
        <v>92</v>
      </c>
      <c r="C107" s="37" t="s">
        <v>191</v>
      </c>
      <c r="D107" s="76">
        <v>10925</v>
      </c>
      <c r="E107" s="76">
        <v>7525</v>
      </c>
      <c r="F107" s="76">
        <v>12114</v>
      </c>
      <c r="G107" s="82">
        <f>F107/E107:E63144</f>
        <v>1.6098338870431894</v>
      </c>
      <c r="H107" s="67">
        <f t="shared" si="13"/>
        <v>34.92358803986711</v>
      </c>
      <c r="I107" s="76">
        <v>1589</v>
      </c>
      <c r="J107" s="76">
        <v>850</v>
      </c>
      <c r="K107" s="76">
        <v>188</v>
      </c>
      <c r="L107" s="76">
        <v>1</v>
      </c>
      <c r="M107" s="76">
        <f t="shared" si="12"/>
        <v>2628</v>
      </c>
      <c r="N107" s="76">
        <v>171</v>
      </c>
      <c r="O107" s="76">
        <v>1034</v>
      </c>
      <c r="P107" s="76">
        <v>388</v>
      </c>
    </row>
    <row r="108" spans="2:16" ht="13.5">
      <c r="B108" s="36">
        <f t="shared" si="14"/>
        <v>93</v>
      </c>
      <c r="C108" s="37" t="s">
        <v>150</v>
      </c>
      <c r="D108" s="76">
        <v>6257</v>
      </c>
      <c r="E108" s="76">
        <v>5440</v>
      </c>
      <c r="F108" s="76">
        <v>6679</v>
      </c>
      <c r="G108" s="82">
        <f>F108/E108:E63145</f>
        <v>1.2277573529411765</v>
      </c>
      <c r="H108" s="67">
        <f t="shared" si="13"/>
        <v>30.386029411764703</v>
      </c>
      <c r="I108" s="76">
        <v>1088</v>
      </c>
      <c r="J108" s="76">
        <v>466</v>
      </c>
      <c r="K108" s="76">
        <v>99</v>
      </c>
      <c r="L108" s="76">
        <v>0</v>
      </c>
      <c r="M108" s="76">
        <f t="shared" si="12"/>
        <v>1653</v>
      </c>
      <c r="N108" s="76">
        <v>15</v>
      </c>
      <c r="O108" s="76">
        <v>600</v>
      </c>
      <c r="P108" s="76">
        <v>0</v>
      </c>
    </row>
    <row r="109" spans="2:16" ht="13.5">
      <c r="B109" s="36">
        <f t="shared" si="14"/>
        <v>94</v>
      </c>
      <c r="C109" s="37" t="s">
        <v>151</v>
      </c>
      <c r="D109" s="76">
        <v>5118</v>
      </c>
      <c r="E109" s="76">
        <v>4113</v>
      </c>
      <c r="F109" s="76">
        <v>5712</v>
      </c>
      <c r="G109" s="82">
        <f>F109/E109:E63146</f>
        <v>1.388767323121809</v>
      </c>
      <c r="H109" s="67">
        <f t="shared" si="13"/>
        <v>31.655725747629464</v>
      </c>
      <c r="I109" s="76">
        <v>872</v>
      </c>
      <c r="J109" s="76">
        <v>363</v>
      </c>
      <c r="K109" s="76">
        <v>67</v>
      </c>
      <c r="L109" s="76">
        <v>0</v>
      </c>
      <c r="M109" s="76">
        <f t="shared" si="12"/>
        <v>1302</v>
      </c>
      <c r="N109" s="76">
        <v>547</v>
      </c>
      <c r="O109" s="76">
        <v>33</v>
      </c>
      <c r="P109" s="76">
        <v>72</v>
      </c>
    </row>
    <row r="110" spans="2:16" ht="13.5">
      <c r="B110" s="36">
        <f t="shared" si="14"/>
        <v>95</v>
      </c>
      <c r="C110" s="37" t="s">
        <v>152</v>
      </c>
      <c r="D110" s="76">
        <v>4438</v>
      </c>
      <c r="E110" s="76">
        <v>3839</v>
      </c>
      <c r="F110" s="76">
        <v>3385</v>
      </c>
      <c r="G110" s="82">
        <f>F110/E110:E63147</f>
        <v>0.8817400364678302</v>
      </c>
      <c r="H110" s="67">
        <f t="shared" si="13"/>
        <v>21.724407397759833</v>
      </c>
      <c r="I110" s="76">
        <v>526</v>
      </c>
      <c r="J110" s="76">
        <v>262</v>
      </c>
      <c r="K110" s="76">
        <v>46</v>
      </c>
      <c r="L110" s="76">
        <v>0</v>
      </c>
      <c r="M110" s="76">
        <f t="shared" si="12"/>
        <v>834</v>
      </c>
      <c r="N110" s="76">
        <v>24</v>
      </c>
      <c r="O110" s="76">
        <v>293</v>
      </c>
      <c r="P110" s="76">
        <v>110</v>
      </c>
    </row>
    <row r="111" spans="2:16" ht="13.5">
      <c r="B111" s="36">
        <f t="shared" si="14"/>
        <v>96</v>
      </c>
      <c r="C111" s="37" t="s">
        <v>153</v>
      </c>
      <c r="D111" s="76">
        <v>4830</v>
      </c>
      <c r="E111" s="76">
        <v>4242</v>
      </c>
      <c r="F111" s="76">
        <v>3280</v>
      </c>
      <c r="G111" s="82">
        <f>F111/E111:E63148</f>
        <v>0.7732201791607732</v>
      </c>
      <c r="H111" s="67">
        <f t="shared" si="13"/>
        <v>22.135785007072137</v>
      </c>
      <c r="I111" s="76">
        <v>642</v>
      </c>
      <c r="J111" s="76">
        <v>234</v>
      </c>
      <c r="K111" s="76">
        <v>63</v>
      </c>
      <c r="L111" s="76">
        <v>0</v>
      </c>
      <c r="M111" s="76">
        <f t="shared" si="12"/>
        <v>939</v>
      </c>
      <c r="N111" s="76">
        <v>87</v>
      </c>
      <c r="O111" s="76">
        <v>609</v>
      </c>
      <c r="P111" s="76">
        <v>310</v>
      </c>
    </row>
    <row r="112" spans="2:16" ht="13.5">
      <c r="B112" s="36">
        <f t="shared" si="14"/>
        <v>97</v>
      </c>
      <c r="C112" s="37" t="s">
        <v>154</v>
      </c>
      <c r="D112" s="76">
        <v>1839</v>
      </c>
      <c r="E112" s="76">
        <v>1589</v>
      </c>
      <c r="F112" s="76">
        <v>2144</v>
      </c>
      <c r="G112" s="82">
        <f>F112/E112:E63149</f>
        <v>1.3492762743864066</v>
      </c>
      <c r="H112" s="67">
        <f t="shared" si="13"/>
        <v>37.88546255506608</v>
      </c>
      <c r="I112" s="76">
        <v>376</v>
      </c>
      <c r="J112" s="76">
        <v>176</v>
      </c>
      <c r="K112" s="76">
        <v>50</v>
      </c>
      <c r="L112" s="76">
        <v>0</v>
      </c>
      <c r="M112" s="76">
        <f t="shared" si="12"/>
        <v>602</v>
      </c>
      <c r="N112" s="76">
        <v>2</v>
      </c>
      <c r="O112" s="76">
        <v>146</v>
      </c>
      <c r="P112" s="76">
        <v>1</v>
      </c>
    </row>
    <row r="113" spans="2:16" ht="13.5">
      <c r="B113" s="36">
        <f t="shared" si="14"/>
        <v>98</v>
      </c>
      <c r="C113" s="37" t="s">
        <v>155</v>
      </c>
      <c r="D113" s="76">
        <v>2175</v>
      </c>
      <c r="E113" s="76">
        <v>1269</v>
      </c>
      <c r="F113" s="76">
        <v>1688</v>
      </c>
      <c r="G113" s="82">
        <f>F113/E113:E63150</f>
        <v>1.330181245074862</v>
      </c>
      <c r="H113" s="67">
        <f t="shared" si="13"/>
        <v>32.702915681639084</v>
      </c>
      <c r="I113" s="76">
        <v>268</v>
      </c>
      <c r="J113" s="76">
        <v>128</v>
      </c>
      <c r="K113" s="76">
        <v>19</v>
      </c>
      <c r="L113" s="76">
        <v>0</v>
      </c>
      <c r="M113" s="76">
        <f t="shared" si="12"/>
        <v>415</v>
      </c>
      <c r="N113" s="76">
        <v>72</v>
      </c>
      <c r="O113" s="76">
        <v>343</v>
      </c>
      <c r="P113" s="76">
        <v>116</v>
      </c>
    </row>
    <row r="114" spans="2:16" ht="13.5">
      <c r="B114" s="36">
        <f t="shared" si="14"/>
        <v>99</v>
      </c>
      <c r="C114" s="37" t="s">
        <v>156</v>
      </c>
      <c r="D114" s="76">
        <v>1098</v>
      </c>
      <c r="E114" s="76">
        <v>1020</v>
      </c>
      <c r="F114" s="76">
        <v>1828</v>
      </c>
      <c r="G114" s="82">
        <f>F114/E114:E63151</f>
        <v>1.7921568627450981</v>
      </c>
      <c r="H114" s="67">
        <f t="shared" si="13"/>
        <v>37.94117647058823</v>
      </c>
      <c r="I114" s="76">
        <v>219</v>
      </c>
      <c r="J114" s="76">
        <v>133</v>
      </c>
      <c r="K114" s="76">
        <v>35</v>
      </c>
      <c r="L114" s="76">
        <v>0</v>
      </c>
      <c r="M114" s="76">
        <f t="shared" si="12"/>
        <v>387</v>
      </c>
      <c r="N114" s="76">
        <v>152</v>
      </c>
      <c r="O114" s="76">
        <v>299</v>
      </c>
      <c r="P114" s="76">
        <v>107</v>
      </c>
    </row>
    <row r="115" spans="2:16" ht="13.5">
      <c r="B115" s="36">
        <f t="shared" si="14"/>
        <v>100</v>
      </c>
      <c r="C115" s="37" t="s">
        <v>157</v>
      </c>
      <c r="D115" s="76">
        <v>2413</v>
      </c>
      <c r="E115" s="76">
        <v>2102</v>
      </c>
      <c r="F115" s="76">
        <v>3368</v>
      </c>
      <c r="G115" s="82">
        <f>F115/E115:E63152</f>
        <v>1.6022835394862036</v>
      </c>
      <c r="H115" s="67">
        <f t="shared" si="13"/>
        <v>40.24738344433872</v>
      </c>
      <c r="I115" s="76">
        <v>537</v>
      </c>
      <c r="J115" s="76">
        <v>245</v>
      </c>
      <c r="K115" s="76">
        <v>64</v>
      </c>
      <c r="L115" s="76">
        <v>0</v>
      </c>
      <c r="M115" s="76">
        <f t="shared" si="12"/>
        <v>846</v>
      </c>
      <c r="N115" s="76">
        <v>73</v>
      </c>
      <c r="O115" s="76">
        <v>335</v>
      </c>
      <c r="P115" s="76">
        <v>57</v>
      </c>
    </row>
    <row r="116" spans="2:16" ht="13.5">
      <c r="B116" s="36">
        <f t="shared" si="14"/>
        <v>101</v>
      </c>
      <c r="C116" s="37" t="s">
        <v>158</v>
      </c>
      <c r="D116" s="76">
        <v>271</v>
      </c>
      <c r="E116" s="76">
        <v>224</v>
      </c>
      <c r="F116" s="76">
        <v>165</v>
      </c>
      <c r="G116" s="82">
        <f>F116/E116:E63153</f>
        <v>0.7366071428571429</v>
      </c>
      <c r="H116" s="67">
        <f t="shared" si="13"/>
        <v>19.196428571428573</v>
      </c>
      <c r="I116" s="76">
        <v>33</v>
      </c>
      <c r="J116" s="76">
        <v>8</v>
      </c>
      <c r="K116" s="76">
        <v>2</v>
      </c>
      <c r="L116" s="76">
        <v>0</v>
      </c>
      <c r="M116" s="76">
        <f t="shared" si="12"/>
        <v>43</v>
      </c>
      <c r="N116" s="76">
        <v>1</v>
      </c>
      <c r="O116" s="76">
        <v>45</v>
      </c>
      <c r="P116" s="76">
        <v>13</v>
      </c>
    </row>
    <row r="117" spans="2:16" ht="13.5">
      <c r="B117" s="36">
        <f t="shared" si="14"/>
        <v>102</v>
      </c>
      <c r="C117" s="37" t="s">
        <v>159</v>
      </c>
      <c r="D117" s="76">
        <v>609</v>
      </c>
      <c r="E117" s="76">
        <v>488</v>
      </c>
      <c r="F117" s="76">
        <v>294</v>
      </c>
      <c r="G117" s="82">
        <f>F117/E117:E63154</f>
        <v>0.6024590163934426</v>
      </c>
      <c r="H117" s="67">
        <f t="shared" si="13"/>
        <v>19.262295081967213</v>
      </c>
      <c r="I117" s="76">
        <v>70</v>
      </c>
      <c r="J117" s="76">
        <v>15</v>
      </c>
      <c r="K117" s="76">
        <v>9</v>
      </c>
      <c r="L117" s="76">
        <v>0</v>
      </c>
      <c r="M117" s="76">
        <f t="shared" si="12"/>
        <v>94</v>
      </c>
      <c r="N117" s="76">
        <v>6</v>
      </c>
      <c r="O117" s="76">
        <v>47</v>
      </c>
      <c r="P117" s="76">
        <v>17</v>
      </c>
    </row>
    <row r="118" spans="2:16" ht="13.5">
      <c r="B118" s="36">
        <f t="shared" si="14"/>
        <v>103</v>
      </c>
      <c r="C118" s="37" t="s">
        <v>160</v>
      </c>
      <c r="D118" s="76">
        <v>1399</v>
      </c>
      <c r="E118" s="76">
        <v>917</v>
      </c>
      <c r="F118" s="76">
        <v>500</v>
      </c>
      <c r="G118" s="82">
        <f>F118/E118:E63155</f>
        <v>0.5452562704471101</v>
      </c>
      <c r="H118" s="67">
        <f t="shared" si="13"/>
        <v>16.793893129770993</v>
      </c>
      <c r="I118" s="76">
        <v>113</v>
      </c>
      <c r="J118" s="76">
        <v>35</v>
      </c>
      <c r="K118" s="76">
        <v>6</v>
      </c>
      <c r="L118" s="76">
        <v>0</v>
      </c>
      <c r="M118" s="76">
        <v>154</v>
      </c>
      <c r="N118" s="76">
        <v>12</v>
      </c>
      <c r="O118" s="76">
        <v>151</v>
      </c>
      <c r="P118" s="76">
        <v>79</v>
      </c>
    </row>
    <row r="119" spans="2:16" ht="13.5">
      <c r="B119" s="36">
        <f t="shared" si="14"/>
        <v>104</v>
      </c>
      <c r="C119" s="37" t="s">
        <v>161</v>
      </c>
      <c r="D119" s="76">
        <v>1787</v>
      </c>
      <c r="E119" s="76">
        <v>1376</v>
      </c>
      <c r="F119" s="76">
        <v>1077</v>
      </c>
      <c r="G119" s="82">
        <f>F119/E119:E63156</f>
        <v>0.782703488372093</v>
      </c>
      <c r="H119" s="67">
        <f t="shared" si="13"/>
        <v>21.511627906976745</v>
      </c>
      <c r="I119" s="76">
        <v>203</v>
      </c>
      <c r="J119" s="76">
        <v>75</v>
      </c>
      <c r="K119" s="76">
        <v>18</v>
      </c>
      <c r="L119" s="76">
        <v>0</v>
      </c>
      <c r="M119" s="76">
        <f aca="true" t="shared" si="15" ref="M119:M138">SUM(I119:L119)</f>
        <v>296</v>
      </c>
      <c r="N119" s="76">
        <v>19</v>
      </c>
      <c r="O119" s="76">
        <v>218</v>
      </c>
      <c r="P119" s="76">
        <v>110</v>
      </c>
    </row>
    <row r="120" spans="2:16" ht="13.5">
      <c r="B120" s="36">
        <f t="shared" si="14"/>
        <v>105</v>
      </c>
      <c r="C120" s="37" t="s">
        <v>162</v>
      </c>
      <c r="D120" s="76">
        <v>1198</v>
      </c>
      <c r="E120" s="76">
        <v>965</v>
      </c>
      <c r="F120" s="76">
        <v>635</v>
      </c>
      <c r="G120" s="82">
        <f>F120/E120:E63157</f>
        <v>0.6580310880829016</v>
      </c>
      <c r="H120" s="67">
        <f t="shared" si="13"/>
        <v>19.067357512953368</v>
      </c>
      <c r="I120" s="76">
        <v>134</v>
      </c>
      <c r="J120" s="76">
        <v>42</v>
      </c>
      <c r="K120" s="76">
        <v>8</v>
      </c>
      <c r="L120" s="76">
        <v>0</v>
      </c>
      <c r="M120" s="76">
        <f t="shared" si="15"/>
        <v>184</v>
      </c>
      <c r="N120" s="76">
        <v>11</v>
      </c>
      <c r="O120" s="76">
        <v>135</v>
      </c>
      <c r="P120" s="76">
        <v>166</v>
      </c>
    </row>
    <row r="121" spans="2:16" ht="13.5">
      <c r="B121" s="36">
        <f t="shared" si="14"/>
        <v>106</v>
      </c>
      <c r="C121" s="37" t="s">
        <v>163</v>
      </c>
      <c r="D121" s="76">
        <v>1012</v>
      </c>
      <c r="E121" s="76">
        <v>893</v>
      </c>
      <c r="F121" s="76">
        <v>1078</v>
      </c>
      <c r="G121" s="82">
        <f>F121/E121:E63158</f>
        <v>1.2071668533034714</v>
      </c>
      <c r="H121" s="67">
        <f t="shared" si="13"/>
        <v>30.23516237402016</v>
      </c>
      <c r="I121" s="76">
        <v>169</v>
      </c>
      <c r="J121" s="76">
        <v>76</v>
      </c>
      <c r="K121" s="76">
        <v>25</v>
      </c>
      <c r="L121" s="76">
        <v>0</v>
      </c>
      <c r="M121" s="76">
        <f t="shared" si="15"/>
        <v>270</v>
      </c>
      <c r="N121" s="76">
        <v>30</v>
      </c>
      <c r="O121" s="76">
        <v>174</v>
      </c>
      <c r="P121" s="76">
        <v>92</v>
      </c>
    </row>
    <row r="122" spans="2:16" ht="13.5">
      <c r="B122" s="36">
        <f t="shared" si="14"/>
        <v>107</v>
      </c>
      <c r="C122" s="37" t="s">
        <v>164</v>
      </c>
      <c r="D122" s="76">
        <v>1732</v>
      </c>
      <c r="E122" s="76">
        <v>1564</v>
      </c>
      <c r="F122" s="76">
        <v>1551</v>
      </c>
      <c r="G122" s="82">
        <f>F122/E122:E63159</f>
        <v>0.9916879795396419</v>
      </c>
      <c r="H122" s="67">
        <f t="shared" si="13"/>
        <v>24.55242966751918</v>
      </c>
      <c r="I122" s="76">
        <v>266</v>
      </c>
      <c r="J122" s="76">
        <v>103</v>
      </c>
      <c r="K122" s="76">
        <v>15</v>
      </c>
      <c r="L122" s="76">
        <v>0</v>
      </c>
      <c r="M122" s="76">
        <f t="shared" si="15"/>
        <v>384</v>
      </c>
      <c r="N122" s="76">
        <v>2</v>
      </c>
      <c r="O122" s="76">
        <v>69</v>
      </c>
      <c r="P122" s="76">
        <v>57</v>
      </c>
    </row>
    <row r="123" spans="2:16" ht="13.5">
      <c r="B123" s="36">
        <f t="shared" si="14"/>
        <v>108</v>
      </c>
      <c r="C123" s="37" t="s">
        <v>165</v>
      </c>
      <c r="D123" s="76">
        <v>3183</v>
      </c>
      <c r="E123" s="76">
        <v>2719</v>
      </c>
      <c r="F123" s="76">
        <v>2228</v>
      </c>
      <c r="G123" s="82">
        <f>F123/E123:E63160</f>
        <v>0.8194189040088268</v>
      </c>
      <c r="H123" s="67">
        <f t="shared" si="13"/>
        <v>22.47149687385068</v>
      </c>
      <c r="I123" s="76">
        <v>410</v>
      </c>
      <c r="J123" s="76">
        <v>161</v>
      </c>
      <c r="K123" s="76">
        <v>40</v>
      </c>
      <c r="L123" s="76">
        <v>0</v>
      </c>
      <c r="M123" s="76">
        <f t="shared" si="15"/>
        <v>611</v>
      </c>
      <c r="N123" s="76">
        <v>61</v>
      </c>
      <c r="O123" s="76">
        <v>390</v>
      </c>
      <c r="P123" s="76">
        <v>173</v>
      </c>
    </row>
    <row r="124" spans="2:16" ht="13.5">
      <c r="B124" s="36">
        <f t="shared" si="14"/>
        <v>109</v>
      </c>
      <c r="C124" s="37" t="s">
        <v>166</v>
      </c>
      <c r="D124" s="76">
        <v>2058</v>
      </c>
      <c r="E124" s="76">
        <v>1722</v>
      </c>
      <c r="F124" s="76">
        <v>1296</v>
      </c>
      <c r="G124" s="82">
        <f>F124/E124:E63161</f>
        <v>0.7526132404181185</v>
      </c>
      <c r="H124" s="67">
        <f t="shared" si="13"/>
        <v>19.860627177700348</v>
      </c>
      <c r="I124" s="76">
        <v>226</v>
      </c>
      <c r="J124" s="76">
        <v>97</v>
      </c>
      <c r="K124" s="76">
        <v>19</v>
      </c>
      <c r="L124" s="76">
        <v>0</v>
      </c>
      <c r="M124" s="76">
        <f t="shared" si="15"/>
        <v>342</v>
      </c>
      <c r="N124" s="76">
        <v>57</v>
      </c>
      <c r="O124" s="76">
        <v>293</v>
      </c>
      <c r="P124" s="76">
        <v>144</v>
      </c>
    </row>
    <row r="125" spans="2:16" ht="13.5">
      <c r="B125" s="36">
        <f t="shared" si="14"/>
        <v>110</v>
      </c>
      <c r="C125" s="37" t="s">
        <v>167</v>
      </c>
      <c r="D125" s="76">
        <v>1721</v>
      </c>
      <c r="E125" s="76">
        <v>1265</v>
      </c>
      <c r="F125" s="76">
        <v>989</v>
      </c>
      <c r="G125" s="82">
        <f>F125/E125:E63162</f>
        <v>0.7818181818181819</v>
      </c>
      <c r="H125" s="67">
        <f t="shared" si="13"/>
        <v>21.6600790513834</v>
      </c>
      <c r="I125" s="76">
        <v>182</v>
      </c>
      <c r="J125" s="76">
        <v>84</v>
      </c>
      <c r="K125" s="76">
        <v>8</v>
      </c>
      <c r="L125" s="76">
        <v>0</v>
      </c>
      <c r="M125" s="76">
        <f t="shared" si="15"/>
        <v>274</v>
      </c>
      <c r="N125" s="76">
        <v>54</v>
      </c>
      <c r="O125" s="76">
        <v>322</v>
      </c>
      <c r="P125" s="76">
        <v>173</v>
      </c>
    </row>
    <row r="126" spans="2:16" ht="13.5">
      <c r="B126" s="36">
        <f t="shared" si="14"/>
        <v>111</v>
      </c>
      <c r="C126" s="37" t="s">
        <v>168</v>
      </c>
      <c r="D126" s="76">
        <v>5398</v>
      </c>
      <c r="E126" s="76">
        <v>4584</v>
      </c>
      <c r="F126" s="76">
        <v>4097</v>
      </c>
      <c r="G126" s="82">
        <f>F126/E126:E63163</f>
        <v>0.893760907504363</v>
      </c>
      <c r="H126" s="67">
        <f t="shared" si="13"/>
        <v>23.93106457242583</v>
      </c>
      <c r="I126" s="76">
        <v>703</v>
      </c>
      <c r="J126" s="76">
        <v>310</v>
      </c>
      <c r="K126" s="76">
        <v>84</v>
      </c>
      <c r="L126" s="76">
        <v>0</v>
      </c>
      <c r="M126" s="76">
        <f t="shared" si="15"/>
        <v>1097</v>
      </c>
      <c r="N126" s="76">
        <v>246</v>
      </c>
      <c r="O126" s="76">
        <v>956</v>
      </c>
      <c r="P126" s="76">
        <v>820</v>
      </c>
    </row>
    <row r="127" spans="2:16" ht="13.5">
      <c r="B127" s="36">
        <f t="shared" si="14"/>
        <v>112</v>
      </c>
      <c r="C127" s="37" t="s">
        <v>169</v>
      </c>
      <c r="D127" s="76">
        <v>6030</v>
      </c>
      <c r="E127" s="76">
        <v>5124</v>
      </c>
      <c r="F127" s="76">
        <v>3936</v>
      </c>
      <c r="G127" s="82">
        <f>F127/E127:E63164</f>
        <v>0.7681498829039812</v>
      </c>
      <c r="H127" s="67">
        <f aca="true" t="shared" si="16" ref="H127:H139">M127/E127*100</f>
        <v>20.60889929742389</v>
      </c>
      <c r="I127" s="76">
        <v>717</v>
      </c>
      <c r="J127" s="76">
        <v>261</v>
      </c>
      <c r="K127" s="76">
        <v>78</v>
      </c>
      <c r="L127" s="76">
        <v>0</v>
      </c>
      <c r="M127" s="76">
        <f t="shared" si="15"/>
        <v>1056</v>
      </c>
      <c r="N127" s="76">
        <v>146</v>
      </c>
      <c r="O127" s="76">
        <v>835</v>
      </c>
      <c r="P127" s="76">
        <v>42</v>
      </c>
    </row>
    <row r="128" spans="2:16" ht="13.5">
      <c r="B128" s="36">
        <f aca="true" t="shared" si="17" ref="B128:B138">B127+1</f>
        <v>113</v>
      </c>
      <c r="C128" s="37" t="s">
        <v>170</v>
      </c>
      <c r="D128" s="76">
        <v>1304</v>
      </c>
      <c r="E128" s="76">
        <v>879</v>
      </c>
      <c r="F128" s="76">
        <v>775</v>
      </c>
      <c r="G128" s="82">
        <f>F128/E128:E63165</f>
        <v>0.8816837315130831</v>
      </c>
      <c r="H128" s="67">
        <f t="shared" si="16"/>
        <v>24.2320819112628</v>
      </c>
      <c r="I128" s="76">
        <v>143</v>
      </c>
      <c r="J128" s="76">
        <v>59</v>
      </c>
      <c r="K128" s="76">
        <v>11</v>
      </c>
      <c r="L128" s="76">
        <v>0</v>
      </c>
      <c r="M128" s="76">
        <f t="shared" si="15"/>
        <v>213</v>
      </c>
      <c r="N128" s="76">
        <v>66</v>
      </c>
      <c r="O128" s="76">
        <v>177</v>
      </c>
      <c r="P128" s="76">
        <v>270</v>
      </c>
    </row>
    <row r="129" spans="2:16" ht="13.5">
      <c r="B129" s="36">
        <f t="shared" si="17"/>
        <v>114</v>
      </c>
      <c r="C129" s="37" t="s">
        <v>171</v>
      </c>
      <c r="D129" s="76">
        <v>1913</v>
      </c>
      <c r="E129" s="76">
        <v>1389</v>
      </c>
      <c r="F129" s="76">
        <v>649</v>
      </c>
      <c r="G129" s="82">
        <f>F129/E129:E63166</f>
        <v>0.46724262059035276</v>
      </c>
      <c r="H129" s="67">
        <f t="shared" si="16"/>
        <v>15.550755939524837</v>
      </c>
      <c r="I129" s="76">
        <v>154</v>
      </c>
      <c r="J129" s="76">
        <v>53</v>
      </c>
      <c r="K129" s="76">
        <v>9</v>
      </c>
      <c r="L129" s="76">
        <v>0</v>
      </c>
      <c r="M129" s="76">
        <f t="shared" si="15"/>
        <v>216</v>
      </c>
      <c r="N129" s="76">
        <v>12</v>
      </c>
      <c r="O129" s="76">
        <v>276</v>
      </c>
      <c r="P129" s="76">
        <v>135</v>
      </c>
    </row>
    <row r="130" spans="2:16" ht="13.5">
      <c r="B130" s="36">
        <f t="shared" si="17"/>
        <v>115</v>
      </c>
      <c r="C130" s="37" t="s">
        <v>172</v>
      </c>
      <c r="D130" s="76">
        <v>3264</v>
      </c>
      <c r="E130" s="76">
        <v>3005</v>
      </c>
      <c r="F130" s="76">
        <v>1948</v>
      </c>
      <c r="G130" s="82">
        <f>F130/E130:E63167</f>
        <v>0.648252911813644</v>
      </c>
      <c r="H130" s="67">
        <f t="shared" si="16"/>
        <v>20</v>
      </c>
      <c r="I130" s="76">
        <v>424</v>
      </c>
      <c r="J130" s="76">
        <v>146</v>
      </c>
      <c r="K130" s="76">
        <v>31</v>
      </c>
      <c r="L130" s="76">
        <v>0</v>
      </c>
      <c r="M130" s="76">
        <f t="shared" si="15"/>
        <v>601</v>
      </c>
      <c r="N130" s="76">
        <v>47</v>
      </c>
      <c r="O130" s="76">
        <v>363</v>
      </c>
      <c r="P130" s="76">
        <v>297</v>
      </c>
    </row>
    <row r="131" spans="2:16" ht="13.5">
      <c r="B131" s="36">
        <f t="shared" si="17"/>
        <v>116</v>
      </c>
      <c r="C131" s="37" t="s">
        <v>173</v>
      </c>
      <c r="D131" s="76">
        <v>1483</v>
      </c>
      <c r="E131" s="76">
        <v>1245</v>
      </c>
      <c r="F131" s="76">
        <v>973</v>
      </c>
      <c r="G131" s="82">
        <f>F131/E131:E63168</f>
        <v>0.7815261044176707</v>
      </c>
      <c r="H131" s="67">
        <f t="shared" si="16"/>
        <v>22.650602409638555</v>
      </c>
      <c r="I131" s="76">
        <v>190</v>
      </c>
      <c r="J131" s="76">
        <v>78</v>
      </c>
      <c r="K131" s="76">
        <v>14</v>
      </c>
      <c r="L131" s="76">
        <v>0</v>
      </c>
      <c r="M131" s="76">
        <f t="shared" si="15"/>
        <v>282</v>
      </c>
      <c r="N131" s="76">
        <v>7</v>
      </c>
      <c r="O131" s="76">
        <v>88</v>
      </c>
      <c r="P131" s="76">
        <v>79</v>
      </c>
    </row>
    <row r="132" spans="2:16" ht="13.5">
      <c r="B132" s="36">
        <f t="shared" si="17"/>
        <v>117</v>
      </c>
      <c r="C132" s="37" t="s">
        <v>174</v>
      </c>
      <c r="D132" s="76">
        <v>2180</v>
      </c>
      <c r="E132" s="76">
        <v>1921</v>
      </c>
      <c r="F132" s="76">
        <v>1878</v>
      </c>
      <c r="G132" s="82">
        <f>F132/E132:E63169</f>
        <v>0.9776158250910983</v>
      </c>
      <c r="H132" s="67">
        <f t="shared" si="16"/>
        <v>22.33211868818324</v>
      </c>
      <c r="I132" s="76">
        <v>286</v>
      </c>
      <c r="J132" s="76">
        <v>123</v>
      </c>
      <c r="K132" s="76">
        <v>20</v>
      </c>
      <c r="L132" s="76">
        <v>0</v>
      </c>
      <c r="M132" s="76">
        <f t="shared" si="15"/>
        <v>429</v>
      </c>
      <c r="N132" s="76">
        <v>4</v>
      </c>
      <c r="O132" s="76">
        <v>266</v>
      </c>
      <c r="P132" s="76">
        <v>119</v>
      </c>
    </row>
    <row r="133" spans="2:16" ht="13.5">
      <c r="B133" s="36">
        <f t="shared" si="17"/>
        <v>118</v>
      </c>
      <c r="C133" s="37" t="s">
        <v>175</v>
      </c>
      <c r="D133" s="76">
        <v>1435</v>
      </c>
      <c r="E133" s="76">
        <v>1245</v>
      </c>
      <c r="F133" s="76">
        <v>955</v>
      </c>
      <c r="G133" s="82">
        <f>F133/E133:E63170</f>
        <v>0.7670682730923695</v>
      </c>
      <c r="H133" s="67">
        <f t="shared" si="16"/>
        <v>20.722891566265062</v>
      </c>
      <c r="I133" s="76">
        <v>177</v>
      </c>
      <c r="J133" s="76">
        <v>67</v>
      </c>
      <c r="K133" s="76">
        <v>14</v>
      </c>
      <c r="L133" s="76">
        <v>0</v>
      </c>
      <c r="M133" s="76">
        <f t="shared" si="15"/>
        <v>258</v>
      </c>
      <c r="N133" s="76">
        <v>4</v>
      </c>
      <c r="O133" s="76">
        <v>151</v>
      </c>
      <c r="P133" s="76">
        <v>66</v>
      </c>
    </row>
    <row r="134" spans="1:17" s="1" customFormat="1" ht="13.5">
      <c r="A134" s="68"/>
      <c r="B134" s="36">
        <f t="shared" si="17"/>
        <v>119</v>
      </c>
      <c r="C134" s="37" t="s">
        <v>176</v>
      </c>
      <c r="D134" s="39">
        <v>4156</v>
      </c>
      <c r="E134" s="39">
        <v>3748</v>
      </c>
      <c r="F134" s="39">
        <v>3596</v>
      </c>
      <c r="G134" s="84">
        <f>F134/E134:E63171</f>
        <v>0.959445037353255</v>
      </c>
      <c r="H134" s="71">
        <f t="shared" si="16"/>
        <v>25.05336179295624</v>
      </c>
      <c r="I134" s="39">
        <v>603</v>
      </c>
      <c r="J134" s="39">
        <v>253</v>
      </c>
      <c r="K134" s="39">
        <v>83</v>
      </c>
      <c r="L134" s="39">
        <v>0</v>
      </c>
      <c r="M134" s="39">
        <f t="shared" si="15"/>
        <v>939</v>
      </c>
      <c r="N134" s="39">
        <v>23</v>
      </c>
      <c r="O134" s="39">
        <v>351</v>
      </c>
      <c r="P134" s="39">
        <v>195</v>
      </c>
      <c r="Q134" s="68"/>
    </row>
    <row r="135" spans="2:16" ht="13.5">
      <c r="B135" s="36">
        <f t="shared" si="17"/>
        <v>120</v>
      </c>
      <c r="C135" s="37" t="s">
        <v>177</v>
      </c>
      <c r="D135" s="76">
        <v>5514</v>
      </c>
      <c r="E135" s="76">
        <v>5481</v>
      </c>
      <c r="F135" s="76">
        <v>4108</v>
      </c>
      <c r="G135" s="82">
        <f>F135/E135:E63172</f>
        <v>0.749498266739646</v>
      </c>
      <c r="H135" s="67">
        <f t="shared" si="16"/>
        <v>20.87210363072432</v>
      </c>
      <c r="I135" s="76">
        <v>770</v>
      </c>
      <c r="J135" s="76">
        <v>314</v>
      </c>
      <c r="K135" s="76">
        <v>60</v>
      </c>
      <c r="L135" s="76">
        <v>0</v>
      </c>
      <c r="M135" s="76">
        <f t="shared" si="15"/>
        <v>1144</v>
      </c>
      <c r="N135" s="76">
        <v>63</v>
      </c>
      <c r="O135" s="76">
        <v>605</v>
      </c>
      <c r="P135" s="76">
        <v>431</v>
      </c>
    </row>
    <row r="136" spans="2:16" ht="13.5">
      <c r="B136" s="36">
        <f t="shared" si="17"/>
        <v>121</v>
      </c>
      <c r="C136" s="37" t="s">
        <v>178</v>
      </c>
      <c r="D136" s="76">
        <v>5749</v>
      </c>
      <c r="E136" s="76">
        <v>5155</v>
      </c>
      <c r="F136" s="76">
        <v>6389</v>
      </c>
      <c r="G136" s="82">
        <f>F136/E136:E63173</f>
        <v>1.2393792434529582</v>
      </c>
      <c r="H136" s="67">
        <f t="shared" si="16"/>
        <v>30.863239573229873</v>
      </c>
      <c r="I136" s="76">
        <v>987</v>
      </c>
      <c r="J136" s="76">
        <v>505</v>
      </c>
      <c r="K136" s="76">
        <v>99</v>
      </c>
      <c r="L136" s="76">
        <v>0</v>
      </c>
      <c r="M136" s="76">
        <f t="shared" si="15"/>
        <v>1591</v>
      </c>
      <c r="N136" s="76">
        <v>33</v>
      </c>
      <c r="O136" s="76">
        <v>487</v>
      </c>
      <c r="P136" s="76">
        <v>553</v>
      </c>
    </row>
    <row r="137" spans="2:16" ht="13.5">
      <c r="B137" s="36">
        <f t="shared" si="17"/>
        <v>122</v>
      </c>
      <c r="C137" s="37" t="s">
        <v>179</v>
      </c>
      <c r="D137" s="76">
        <v>3679</v>
      </c>
      <c r="E137" s="76">
        <v>3335</v>
      </c>
      <c r="F137" s="76">
        <v>3598</v>
      </c>
      <c r="G137" s="82">
        <f>F137/E137:E63174</f>
        <v>1.0788605697151423</v>
      </c>
      <c r="H137" s="67">
        <f t="shared" si="16"/>
        <v>27.19640179910045</v>
      </c>
      <c r="I137" s="76">
        <v>595</v>
      </c>
      <c r="J137" s="76">
        <v>255</v>
      </c>
      <c r="K137" s="76">
        <v>57</v>
      </c>
      <c r="L137" s="76">
        <v>0</v>
      </c>
      <c r="M137" s="76">
        <f t="shared" si="15"/>
        <v>907</v>
      </c>
      <c r="N137" s="76">
        <v>19</v>
      </c>
      <c r="O137" s="76">
        <v>386</v>
      </c>
      <c r="P137" s="76">
        <v>169</v>
      </c>
    </row>
    <row r="138" spans="2:16" ht="13.5">
      <c r="B138" s="36">
        <f t="shared" si="17"/>
        <v>123</v>
      </c>
      <c r="C138" s="37" t="s">
        <v>180</v>
      </c>
      <c r="D138" s="76">
        <v>6891</v>
      </c>
      <c r="E138" s="76">
        <v>5599</v>
      </c>
      <c r="F138" s="76">
        <v>4940</v>
      </c>
      <c r="G138" s="82">
        <f>F138/E138:E63175</f>
        <v>0.8823004107876407</v>
      </c>
      <c r="H138" s="67">
        <f t="shared" si="16"/>
        <v>23.522057510269693</v>
      </c>
      <c r="I138" s="76">
        <v>861</v>
      </c>
      <c r="J138" s="76">
        <v>365</v>
      </c>
      <c r="K138" s="76">
        <v>91</v>
      </c>
      <c r="L138" s="76">
        <v>0</v>
      </c>
      <c r="M138" s="76">
        <f t="shared" si="15"/>
        <v>1317</v>
      </c>
      <c r="N138" s="76">
        <v>121</v>
      </c>
      <c r="O138" s="76">
        <v>938</v>
      </c>
      <c r="P138" s="76">
        <v>440</v>
      </c>
    </row>
    <row r="139" spans="2:16" ht="13.5">
      <c r="B139" s="55"/>
      <c r="C139" s="85" t="s">
        <v>181</v>
      </c>
      <c r="D139" s="76">
        <f>SUM(D63:D138)</f>
        <v>420571</v>
      </c>
      <c r="E139" s="76">
        <f>SUM(E63:E138)</f>
        <v>355759</v>
      </c>
      <c r="F139" s="76">
        <f>SUM(F63:F138)</f>
        <v>397004</v>
      </c>
      <c r="G139" s="82">
        <f>F139/E139:E63176</f>
        <v>1.1159352258129802</v>
      </c>
      <c r="H139" s="67">
        <f t="shared" si="16"/>
        <v>27.98355066210553</v>
      </c>
      <c r="I139" s="76">
        <f aca="true" t="shared" si="18" ref="I139:P139">SUM(I63:I138)</f>
        <v>62834</v>
      </c>
      <c r="J139" s="76">
        <f t="shared" si="18"/>
        <v>29491</v>
      </c>
      <c r="K139" s="76">
        <f t="shared" si="18"/>
        <v>7088</v>
      </c>
      <c r="L139" s="76">
        <f t="shared" si="18"/>
        <v>141</v>
      </c>
      <c r="M139" s="76">
        <f t="shared" si="18"/>
        <v>99554</v>
      </c>
      <c r="N139" s="76">
        <f t="shared" si="18"/>
        <v>9557</v>
      </c>
      <c r="O139" s="76">
        <f t="shared" si="18"/>
        <v>56868</v>
      </c>
      <c r="P139" s="76">
        <f t="shared" si="18"/>
        <v>20647</v>
      </c>
    </row>
    <row r="140" spans="2:16" ht="14.25">
      <c r="B140" s="45"/>
      <c r="C140" s="45"/>
      <c r="D140" s="45"/>
      <c r="E140" s="45"/>
      <c r="F140" s="45"/>
      <c r="G140" s="47"/>
      <c r="H140" s="45"/>
      <c r="I140" s="86" t="s">
        <v>192</v>
      </c>
      <c r="J140" s="87"/>
      <c r="K140" s="87"/>
      <c r="L140" s="87"/>
      <c r="M140" s="87"/>
      <c r="N140" s="87"/>
      <c r="O140" s="87"/>
      <c r="P140" s="87"/>
    </row>
    <row r="141" spans="2:16" ht="13.5">
      <c r="B141" s="45"/>
      <c r="C141" s="45"/>
      <c r="D141" s="45"/>
      <c r="E141" s="45"/>
      <c r="F141" s="45"/>
      <c r="G141" s="47"/>
      <c r="H141" s="45"/>
      <c r="I141" s="45"/>
      <c r="J141" s="45"/>
      <c r="K141" s="45"/>
      <c r="L141" s="45"/>
      <c r="M141" s="45"/>
      <c r="N141" s="45"/>
      <c r="O141" s="45"/>
      <c r="P141" s="45"/>
    </row>
  </sheetData>
  <mergeCells count="5">
    <mergeCell ref="I140:P140"/>
    <mergeCell ref="I5:M5"/>
    <mergeCell ref="H5:H6"/>
    <mergeCell ref="H61:H62"/>
    <mergeCell ref="I61:M61"/>
  </mergeCells>
  <printOptions/>
  <pageMargins left="0.7874015748031497" right="0.1968503937007874" top="0.984251968503937" bottom="0.7874015748031497" header="0.4724409448818898" footer="0.31496062992125984"/>
  <pageSetup horizontalDpi="600" verticalDpi="600" orientation="portrait" paperSize="9" scale="70" r:id="rId1"/>
  <rowBreaks count="1" manualBreakCount="1">
    <brk id="5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takatoku</dc:creator>
  <cp:keywords/>
  <dc:description/>
  <cp:lastModifiedBy>takatoku</cp:lastModifiedBy>
  <dcterms:created xsi:type="dcterms:W3CDTF">2004-03-04T06:22:13Z</dcterms:created>
  <dcterms:modified xsi:type="dcterms:W3CDTF">2004-03-08T00:11:44Z</dcterms:modified>
  <cp:category/>
  <cp:version/>
  <cp:contentType/>
  <cp:contentStatus/>
</cp:coreProperties>
</file>